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780" windowWidth="17895" windowHeight="10695"/>
  </bookViews>
  <sheets>
    <sheet name="2023" sheetId="2" r:id="rId1"/>
  </sheets>
  <definedNames>
    <definedName name="_xlnm.Print_Titles" localSheetId="0">'2023'!$5:$6</definedName>
    <definedName name="_xlnm.Print_Area" localSheetId="0">'2023'!$B$2:$L$536</definedName>
  </definedNames>
  <calcPr calcId="144525"/>
</workbook>
</file>

<file path=xl/calcChain.xml><?xml version="1.0" encoding="utf-8"?>
<calcChain xmlns="http://schemas.openxmlformats.org/spreadsheetml/2006/main">
  <c r="J321" i="2" l="1"/>
  <c r="J70" i="2"/>
  <c r="K70" i="2"/>
  <c r="J71" i="2"/>
  <c r="K71" i="2"/>
  <c r="I70" i="2"/>
  <c r="I71" i="2"/>
  <c r="J72" i="2"/>
  <c r="K72" i="2"/>
  <c r="I72" i="2"/>
  <c r="K212" i="2" l="1"/>
  <c r="K303" i="2"/>
  <c r="K476" i="2"/>
  <c r="J476" i="2"/>
  <c r="K281" i="2"/>
  <c r="K96" i="2"/>
  <c r="K84" i="2"/>
  <c r="K42" i="2"/>
  <c r="K129" i="2"/>
  <c r="K128" i="2" s="1"/>
  <c r="K399" i="2"/>
  <c r="K414" i="2"/>
  <c r="K265" i="2"/>
  <c r="K227" i="2"/>
  <c r="K220" i="2" s="1"/>
  <c r="K219" i="2" s="1"/>
  <c r="K78" i="2" l="1"/>
  <c r="K77" i="2" s="1"/>
  <c r="J79" i="2"/>
  <c r="J78" i="2" s="1"/>
  <c r="I79" i="2"/>
  <c r="I78" i="2" s="1"/>
  <c r="L536" i="2"/>
  <c r="K528" i="2"/>
  <c r="K527" i="2" s="1"/>
  <c r="I476" i="2" l="1"/>
  <c r="J501" i="2"/>
  <c r="K501" i="2"/>
  <c r="I501" i="2"/>
  <c r="J508" i="2"/>
  <c r="K508" i="2"/>
  <c r="I508" i="2"/>
  <c r="J520" i="2"/>
  <c r="K520" i="2"/>
  <c r="I520" i="2"/>
  <c r="J461" i="2"/>
  <c r="J460" i="2" s="1"/>
  <c r="K461" i="2"/>
  <c r="K460" i="2" s="1"/>
  <c r="I461" i="2"/>
  <c r="I460" i="2" s="1"/>
  <c r="J451" i="2"/>
  <c r="J450" i="2" s="1"/>
  <c r="K451" i="2"/>
  <c r="K450" i="2" s="1"/>
  <c r="I451" i="2"/>
  <c r="I450" i="2" s="1"/>
  <c r="K398" i="2"/>
  <c r="J399" i="2"/>
  <c r="J398" i="2" s="1"/>
  <c r="I399" i="2"/>
  <c r="I398" i="2" s="1"/>
  <c r="J436" i="2"/>
  <c r="J435" i="2" s="1"/>
  <c r="K436" i="2"/>
  <c r="K435" i="2" s="1"/>
  <c r="I436" i="2"/>
  <c r="I435" i="2" s="1"/>
  <c r="J414" i="2"/>
  <c r="J413" i="2" s="1"/>
  <c r="K413" i="2"/>
  <c r="I414" i="2"/>
  <c r="I413" i="2" s="1"/>
  <c r="I321" i="2"/>
  <c r="I320" i="2" s="1"/>
  <c r="I297" i="2"/>
  <c r="K298" i="2"/>
  <c r="K297" i="2" s="1"/>
  <c r="J298" i="2"/>
  <c r="J297" i="2" s="1"/>
  <c r="L301" i="2"/>
  <c r="L300" i="2"/>
  <c r="L299" i="2"/>
  <c r="L298" i="2" s="1"/>
  <c r="L297" i="2" s="1"/>
  <c r="J303" i="2"/>
  <c r="J302" i="2" s="1"/>
  <c r="K302" i="2"/>
  <c r="I303" i="2"/>
  <c r="I302" i="2" s="1"/>
  <c r="K373" i="2"/>
  <c r="K372" i="2" s="1"/>
  <c r="J373" i="2"/>
  <c r="J372" i="2" s="1"/>
  <c r="J393" i="2"/>
  <c r="J392" i="2" s="1"/>
  <c r="K393" i="2"/>
  <c r="K392" i="2" s="1"/>
  <c r="I393" i="2"/>
  <c r="I392" i="2" s="1"/>
  <c r="K383" i="2"/>
  <c r="K382" i="2" s="1"/>
  <c r="J383" i="2"/>
  <c r="J382" i="2" s="1"/>
  <c r="L377" i="2"/>
  <c r="L388" i="2"/>
  <c r="L389" i="2"/>
  <c r="L390" i="2"/>
  <c r="L391" i="2"/>
  <c r="L387" i="2"/>
  <c r="K342" i="2"/>
  <c r="J342" i="2"/>
  <c r="K341" i="2"/>
  <c r="J341" i="2"/>
  <c r="K340" i="2"/>
  <c r="K321" i="2" s="1"/>
  <c r="K320" i="2" s="1"/>
  <c r="J340" i="2"/>
  <c r="K397" i="2" l="1"/>
  <c r="I475" i="2"/>
  <c r="J449" i="2"/>
  <c r="K475" i="2"/>
  <c r="K449" i="2"/>
  <c r="J475" i="2"/>
  <c r="K296" i="2"/>
  <c r="I449" i="2"/>
  <c r="I397" i="2"/>
  <c r="J397" i="2"/>
  <c r="J320" i="2"/>
  <c r="J296" i="2" s="1"/>
  <c r="L475" i="2" l="1"/>
  <c r="L363" i="2"/>
  <c r="L364" i="2"/>
  <c r="L362" i="2"/>
  <c r="K280" i="2"/>
  <c r="K279" i="2" s="1"/>
  <c r="J281" i="2"/>
  <c r="J280" i="2" s="1"/>
  <c r="J279" i="2" s="1"/>
  <c r="I281" i="2" l="1"/>
  <c r="I280" i="2" s="1"/>
  <c r="I279" i="2" s="1"/>
  <c r="J264" i="2"/>
  <c r="J263" i="2" s="1"/>
  <c r="K264" i="2"/>
  <c r="K263" i="2" s="1"/>
  <c r="K242" i="2" s="1"/>
  <c r="I264" i="2"/>
  <c r="I263" i="2" s="1"/>
  <c r="I187" i="2" l="1"/>
  <c r="J212" i="2"/>
  <c r="J211" i="2" s="1"/>
  <c r="K211" i="2"/>
  <c r="K205" i="2" s="1"/>
  <c r="I212" i="2"/>
  <c r="J220" i="2"/>
  <c r="J219" i="2" s="1"/>
  <c r="L206" i="2"/>
  <c r="L207" i="2"/>
  <c r="L208" i="2"/>
  <c r="L209" i="2"/>
  <c r="L210" i="2"/>
  <c r="J205" i="2" l="1"/>
  <c r="L235" i="2"/>
  <c r="L234" i="2"/>
  <c r="L232" i="2"/>
  <c r="L231" i="2"/>
  <c r="L230" i="2"/>
  <c r="L229" i="2"/>
  <c r="L228" i="2"/>
  <c r="L227" i="2"/>
  <c r="L226" i="2"/>
  <c r="L225" i="2"/>
  <c r="L224" i="2"/>
  <c r="L223" i="2"/>
  <c r="L222" i="2"/>
  <c r="L221" i="2"/>
  <c r="L220" i="2"/>
  <c r="L219" i="2"/>
  <c r="L215" i="2"/>
  <c r="L214" i="2"/>
  <c r="L213" i="2"/>
  <c r="L212" i="2"/>
  <c r="L211" i="2"/>
  <c r="L204" i="2"/>
  <c r="L203" i="2"/>
  <c r="L201" i="2"/>
  <c r="L200" i="2"/>
  <c r="L199" i="2"/>
  <c r="L198" i="2"/>
  <c r="L197" i="2"/>
  <c r="L196" i="2"/>
  <c r="L195" i="2"/>
  <c r="K194" i="2"/>
  <c r="K187" i="2" s="1"/>
  <c r="J194" i="2"/>
  <c r="J187" i="2" s="1"/>
  <c r="L193" i="2"/>
  <c r="L192" i="2"/>
  <c r="L191" i="2"/>
  <c r="L190" i="2"/>
  <c r="L189" i="2"/>
  <c r="L188" i="2"/>
  <c r="L194" i="2" l="1"/>
  <c r="L205" i="2"/>
  <c r="L187" i="2" l="1"/>
  <c r="J172" i="2"/>
  <c r="J171" i="2" s="1"/>
  <c r="J170" i="2" s="1"/>
  <c r="K172" i="2"/>
  <c r="K171" i="2" s="1"/>
  <c r="K170" i="2" s="1"/>
  <c r="I172" i="2"/>
  <c r="I171" i="2" s="1"/>
  <c r="I170" i="2" s="1"/>
  <c r="J142" i="2"/>
  <c r="J141" i="2" s="1"/>
  <c r="J140" i="2" s="1"/>
  <c r="K142" i="2"/>
  <c r="I142" i="2"/>
  <c r="I141" i="2" s="1"/>
  <c r="I140" i="2" s="1"/>
  <c r="L149" i="2"/>
  <c r="L150" i="2"/>
  <c r="L151" i="2"/>
  <c r="L74" i="2"/>
  <c r="L73" i="2"/>
  <c r="L72" i="2" s="1"/>
  <c r="L71" i="2"/>
  <c r="L70" i="2"/>
  <c r="J127" i="2"/>
  <c r="J128" i="2" s="1"/>
  <c r="K127" i="2"/>
  <c r="I127" i="2"/>
  <c r="I126" i="2" s="1"/>
  <c r="K141" i="2" l="1"/>
  <c r="K140" i="2" s="1"/>
  <c r="K126" i="2"/>
  <c r="I128" i="2"/>
  <c r="J126" i="2"/>
  <c r="L75" i="2"/>
  <c r="L76" i="2"/>
  <c r="J96" i="2"/>
  <c r="J97" i="2" s="1"/>
  <c r="K97" i="2"/>
  <c r="I96" i="2"/>
  <c r="I97" i="2" s="1"/>
  <c r="L116" i="2"/>
  <c r="L120" i="2"/>
  <c r="L119" i="2"/>
  <c r="L117" i="2"/>
  <c r="L118" i="2"/>
  <c r="J84" i="2"/>
  <c r="I84" i="2"/>
  <c r="L50" i="2"/>
  <c r="J42" i="2"/>
  <c r="J43" i="2" s="1"/>
  <c r="K43" i="2"/>
  <c r="I42" i="2"/>
  <c r="I43" i="2" s="1"/>
  <c r="I77" i="2" l="1"/>
  <c r="J77" i="2"/>
  <c r="I85" i="2"/>
  <c r="J85" i="2"/>
  <c r="K85" i="2"/>
  <c r="L21" i="2"/>
  <c r="J14" i="2"/>
  <c r="K14" i="2"/>
  <c r="K9" i="2" s="1"/>
  <c r="K8" i="2" s="1"/>
  <c r="I14" i="2"/>
  <c r="I9" i="2" s="1"/>
  <c r="I10" i="2" l="1"/>
  <c r="I8" i="2"/>
  <c r="J9" i="2"/>
  <c r="J8" i="2" s="1"/>
  <c r="J537" i="2" s="1"/>
  <c r="K537" i="2"/>
  <c r="L77" i="2"/>
  <c r="J10" i="2" l="1"/>
  <c r="L537" i="2"/>
  <c r="K10" i="2"/>
  <c r="L8" i="2"/>
  <c r="L535" i="2" l="1"/>
  <c r="L534" i="2"/>
  <c r="L533" i="2"/>
  <c r="L532" i="2"/>
  <c r="L531" i="2"/>
  <c r="L530" i="2"/>
  <c r="L529" i="2"/>
  <c r="L528" i="2"/>
  <c r="I528" i="2"/>
  <c r="L527" i="2"/>
  <c r="I527" i="2"/>
  <c r="L526" i="2"/>
  <c r="L525" i="2"/>
  <c r="L524" i="2"/>
  <c r="L523" i="2"/>
  <c r="L522" i="2"/>
  <c r="L521" i="2"/>
  <c r="L520" i="2"/>
  <c r="L519" i="2"/>
  <c r="L518" i="2"/>
  <c r="L517" i="2"/>
  <c r="L516" i="2"/>
  <c r="L515" i="2"/>
  <c r="L514" i="2"/>
  <c r="L513" i="2"/>
  <c r="L512" i="2"/>
  <c r="L511" i="2"/>
  <c r="L510" i="2"/>
  <c r="L509" i="2"/>
  <c r="L508" i="2"/>
  <c r="L507" i="2"/>
  <c r="L506" i="2"/>
  <c r="L505" i="2"/>
  <c r="L504" i="2"/>
  <c r="L503" i="2"/>
  <c r="L502" i="2"/>
  <c r="L501" i="2"/>
  <c r="L500" i="2"/>
  <c r="L499" i="2"/>
  <c r="L498" i="2"/>
  <c r="L497" i="2"/>
  <c r="L496" i="2"/>
  <c r="L495" i="2"/>
  <c r="L494" i="2"/>
  <c r="L493" i="2"/>
  <c r="L492" i="2"/>
  <c r="L491" i="2"/>
  <c r="L490" i="2"/>
  <c r="L489" i="2"/>
  <c r="L488" i="2"/>
  <c r="L487" i="2"/>
  <c r="L486" i="2"/>
  <c r="L485" i="2"/>
  <c r="L484" i="2"/>
  <c r="L483" i="2"/>
  <c r="L482" i="2"/>
  <c r="L481" i="2"/>
  <c r="L480" i="2"/>
  <c r="L479" i="2"/>
  <c r="L478" i="2"/>
  <c r="L477" i="2"/>
  <c r="L476"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86" i="2"/>
  <c r="L385" i="2"/>
  <c r="L384" i="2"/>
  <c r="L383" i="2"/>
  <c r="L382" i="2"/>
  <c r="L381" i="2"/>
  <c r="L380" i="2"/>
  <c r="L379" i="2"/>
  <c r="L376" i="2"/>
  <c r="L375" i="2"/>
  <c r="L374" i="2"/>
  <c r="L373" i="2"/>
  <c r="L372" i="2"/>
  <c r="I372" i="2"/>
  <c r="L371" i="2"/>
  <c r="L370" i="2"/>
  <c r="L369" i="2"/>
  <c r="L368" i="2"/>
  <c r="L361" i="2"/>
  <c r="L360" i="2"/>
  <c r="L359" i="2"/>
  <c r="L358" i="2"/>
  <c r="L357" i="2"/>
  <c r="L356" i="2"/>
  <c r="L345" i="2"/>
  <c r="L344" i="2"/>
  <c r="L343" i="2"/>
  <c r="L342" i="2"/>
  <c r="L341" i="2"/>
  <c r="L340" i="2"/>
  <c r="L339" i="2"/>
  <c r="L338" i="2"/>
  <c r="L337" i="2"/>
  <c r="L336" i="2"/>
  <c r="L335" i="2"/>
  <c r="L334" i="2"/>
  <c r="L330" i="2"/>
  <c r="L329" i="2"/>
  <c r="L328" i="2"/>
  <c r="L327" i="2"/>
  <c r="L326" i="2"/>
  <c r="L325" i="2"/>
  <c r="L324" i="2"/>
  <c r="L323" i="2"/>
  <c r="L322" i="2"/>
  <c r="L320" i="2"/>
  <c r="L319" i="2"/>
  <c r="L318" i="2"/>
  <c r="L317" i="2"/>
  <c r="L316" i="2"/>
  <c r="L315" i="2"/>
  <c r="L314" i="2"/>
  <c r="L313" i="2"/>
  <c r="L312" i="2"/>
  <c r="L311" i="2"/>
  <c r="L310" i="2"/>
  <c r="L309" i="2"/>
  <c r="L308" i="2"/>
  <c r="L307" i="2"/>
  <c r="L306" i="2"/>
  <c r="L305" i="2"/>
  <c r="L304" i="2"/>
  <c r="L303" i="2"/>
  <c r="L302" i="2"/>
  <c r="L296" i="2"/>
  <c r="L295" i="2"/>
  <c r="L294" i="2"/>
  <c r="L293" i="2"/>
  <c r="L292" i="2"/>
  <c r="L291" i="2"/>
  <c r="L290" i="2"/>
  <c r="L289" i="2"/>
  <c r="L288" i="2"/>
  <c r="L287" i="2"/>
  <c r="L286" i="2"/>
  <c r="L285" i="2"/>
  <c r="L284" i="2"/>
  <c r="L283" i="2"/>
  <c r="L282" i="2"/>
  <c r="L281" i="2"/>
  <c r="L280" i="2"/>
  <c r="L279" i="2"/>
  <c r="L278" i="2"/>
  <c r="I278" i="2"/>
  <c r="L277" i="2"/>
  <c r="I277" i="2"/>
  <c r="L276" i="2"/>
  <c r="I276" i="2"/>
  <c r="L275" i="2"/>
  <c r="I275" i="2"/>
  <c r="L274" i="2"/>
  <c r="I274" i="2"/>
  <c r="L273" i="2"/>
  <c r="I273" i="2"/>
  <c r="L272" i="2"/>
  <c r="L271" i="2"/>
  <c r="L270" i="2"/>
  <c r="L269" i="2"/>
  <c r="L268" i="2"/>
  <c r="L267" i="2"/>
  <c r="L266" i="2"/>
  <c r="L265" i="2"/>
  <c r="L264" i="2"/>
  <c r="L263" i="2"/>
  <c r="L262" i="2"/>
  <c r="L261" i="2"/>
  <c r="L260" i="2"/>
  <c r="L259" i="2"/>
  <c r="L258" i="2"/>
  <c r="L257" i="2"/>
  <c r="L256" i="2"/>
  <c r="L255" i="2"/>
  <c r="L254" i="2"/>
  <c r="L253" i="2"/>
  <c r="L252" i="2"/>
  <c r="L251" i="2"/>
  <c r="L250" i="2"/>
  <c r="L249" i="2"/>
  <c r="L248" i="2"/>
  <c r="L247" i="2"/>
  <c r="L246" i="2"/>
  <c r="L245" i="2"/>
  <c r="L244" i="2"/>
  <c r="L243" i="2"/>
  <c r="L242"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48" i="2"/>
  <c r="L147" i="2"/>
  <c r="L146" i="2"/>
  <c r="L145" i="2"/>
  <c r="L144" i="2"/>
  <c r="L143" i="2"/>
  <c r="L142" i="2"/>
  <c r="L141" i="2"/>
  <c r="L140" i="2"/>
  <c r="L139" i="2"/>
  <c r="L138" i="2"/>
  <c r="L137" i="2"/>
  <c r="L133" i="2"/>
  <c r="L132" i="2"/>
  <c r="L131" i="2"/>
  <c r="L130" i="2"/>
  <c r="L129" i="2"/>
  <c r="L128" i="2"/>
  <c r="L127" i="2"/>
  <c r="L126" i="2"/>
  <c r="L125" i="2"/>
  <c r="L124" i="2"/>
  <c r="L123" i="2"/>
  <c r="L122" i="2"/>
  <c r="L121"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5" i="2"/>
  <c r="L84" i="2"/>
  <c r="L82" i="2"/>
  <c r="L81" i="2"/>
  <c r="L80" i="2"/>
  <c r="L79" i="2"/>
  <c r="L78" i="2"/>
  <c r="L69" i="2"/>
  <c r="L68" i="2"/>
  <c r="L67" i="2"/>
  <c r="L66" i="2"/>
  <c r="L65" i="2"/>
  <c r="L64" i="2"/>
  <c r="L63" i="2"/>
  <c r="L62" i="2"/>
  <c r="L61" i="2"/>
  <c r="L60" i="2"/>
  <c r="L59" i="2"/>
  <c r="L58" i="2"/>
  <c r="L57" i="2"/>
  <c r="L56" i="2"/>
  <c r="L55" i="2"/>
  <c r="L54" i="2"/>
  <c r="L53" i="2"/>
  <c r="L52" i="2"/>
  <c r="L51"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0" i="2"/>
  <c r="L19" i="2"/>
  <c r="L18" i="2"/>
  <c r="L17" i="2"/>
  <c r="L16" i="2"/>
  <c r="L15" i="2"/>
  <c r="L14" i="2"/>
  <c r="L10" i="2"/>
  <c r="L9" i="2"/>
  <c r="L321" i="2" l="1"/>
  <c r="I373" i="2"/>
  <c r="I296" i="2"/>
  <c r="I537" i="2" s="1"/>
</calcChain>
</file>

<file path=xl/sharedStrings.xml><?xml version="1.0" encoding="utf-8"?>
<sst xmlns="http://schemas.openxmlformats.org/spreadsheetml/2006/main" count="3629" uniqueCount="380">
  <si>
    <t>(рублей)</t>
  </si>
  <si>
    <t>Наименование</t>
  </si>
  <si>
    <t>ОМ</t>
  </si>
  <si>
    <t>НР</t>
  </si>
  <si>
    <t>ВР</t>
  </si>
  <si>
    <t>Реализация полномочий исполнительно-распорядительного органа Мглинского района</t>
  </si>
  <si>
    <t>01</t>
  </si>
  <si>
    <t>0</t>
  </si>
  <si>
    <t>00</t>
  </si>
  <si>
    <t>4</t>
  </si>
  <si>
    <t>11</t>
  </si>
  <si>
    <t>901</t>
  </si>
  <si>
    <t>100</t>
  </si>
  <si>
    <t>120</t>
  </si>
  <si>
    <t>80020</t>
  </si>
  <si>
    <t>80040</t>
  </si>
  <si>
    <t>200</t>
  </si>
  <si>
    <t>240</t>
  </si>
  <si>
    <t>800</t>
  </si>
  <si>
    <t>850</t>
  </si>
  <si>
    <t>80100</t>
  </si>
  <si>
    <t>400</t>
  </si>
  <si>
    <t>410</t>
  </si>
  <si>
    <t>81410</t>
  </si>
  <si>
    <t>830</t>
  </si>
  <si>
    <t>84400</t>
  </si>
  <si>
    <t>84440</t>
  </si>
  <si>
    <t>84450</t>
  </si>
  <si>
    <t>84460</t>
  </si>
  <si>
    <t>12</t>
  </si>
  <si>
    <t>12023</t>
  </si>
  <si>
    <t>12510</t>
  </si>
  <si>
    <t>51180</t>
  </si>
  <si>
    <t>51200</t>
  </si>
  <si>
    <t>13</t>
  </si>
  <si>
    <t>82450</t>
  </si>
  <si>
    <t>300</t>
  </si>
  <si>
    <t>320</t>
  </si>
  <si>
    <t>21</t>
  </si>
  <si>
    <t>12021</t>
  </si>
  <si>
    <t>12022</t>
  </si>
  <si>
    <t>22</t>
  </si>
  <si>
    <t>16710</t>
  </si>
  <si>
    <t>16721</t>
  </si>
  <si>
    <t>16722</t>
  </si>
  <si>
    <t>16723</t>
  </si>
  <si>
    <t>310</t>
  </si>
  <si>
    <t>R0820</t>
  </si>
  <si>
    <t>23</t>
  </si>
  <si>
    <t>903</t>
  </si>
  <si>
    <t>14780</t>
  </si>
  <si>
    <t>31</t>
  </si>
  <si>
    <t>80700</t>
  </si>
  <si>
    <t>110</t>
  </si>
  <si>
    <t>81200</t>
  </si>
  <si>
    <t>41</t>
  </si>
  <si>
    <t>17900</t>
  </si>
  <si>
    <t>82370</t>
  </si>
  <si>
    <t>600</t>
  </si>
  <si>
    <t>610</t>
  </si>
  <si>
    <t>61</t>
  </si>
  <si>
    <t>82470</t>
  </si>
  <si>
    <t>71</t>
  </si>
  <si>
    <t>80710</t>
  </si>
  <si>
    <t>81</t>
  </si>
  <si>
    <t>82360</t>
  </si>
  <si>
    <t>91</t>
  </si>
  <si>
    <t>80600</t>
  </si>
  <si>
    <t>82300</t>
  </si>
  <si>
    <t>92</t>
  </si>
  <si>
    <t>83250</t>
  </si>
  <si>
    <t>Строительство и архитектура в Мглинском районе</t>
  </si>
  <si>
    <t>02</t>
  </si>
  <si>
    <t>L4970</t>
  </si>
  <si>
    <t>42</t>
  </si>
  <si>
    <t>81740</t>
  </si>
  <si>
    <t>51</t>
  </si>
  <si>
    <t>81610</t>
  </si>
  <si>
    <t>53</t>
  </si>
  <si>
    <t>81630</t>
  </si>
  <si>
    <t>810</t>
  </si>
  <si>
    <t>Обеспечение правопорядка на территории Мглинского района</t>
  </si>
  <si>
    <t>04</t>
  </si>
  <si>
    <t>81130</t>
  </si>
  <si>
    <t>81170</t>
  </si>
  <si>
    <t>81660</t>
  </si>
  <si>
    <t>81150</t>
  </si>
  <si>
    <t>904</t>
  </si>
  <si>
    <t>81180</t>
  </si>
  <si>
    <t>Программа "Управление муниципальной собственностью Мглинского района"</t>
  </si>
  <si>
    <t>05</t>
  </si>
  <si>
    <t>902</t>
  </si>
  <si>
    <t>80900</t>
  </si>
  <si>
    <t>84230</t>
  </si>
  <si>
    <t>Программа "Развитие образования Мглинского района"</t>
  </si>
  <si>
    <t>06</t>
  </si>
  <si>
    <t>1</t>
  </si>
  <si>
    <t>EВ</t>
  </si>
  <si>
    <t>80340</t>
  </si>
  <si>
    <t>80720</t>
  </si>
  <si>
    <t>14721</t>
  </si>
  <si>
    <t>14722</t>
  </si>
  <si>
    <t>14723</t>
  </si>
  <si>
    <t>53030</t>
  </si>
  <si>
    <t>80300</t>
  </si>
  <si>
    <t>80310</t>
  </si>
  <si>
    <t>80320</t>
  </si>
  <si>
    <t>82430</t>
  </si>
  <si>
    <t>82610</t>
  </si>
  <si>
    <t>L3040</t>
  </si>
  <si>
    <t>S4790</t>
  </si>
  <si>
    <t>S4900</t>
  </si>
  <si>
    <t>S7670</t>
  </si>
  <si>
    <t>Программа "Развитие культуры и сохранение культурного наследия Мглинского района"</t>
  </si>
  <si>
    <t>07</t>
  </si>
  <si>
    <t>A1</t>
  </si>
  <si>
    <t>80450</t>
  </si>
  <si>
    <t>80460</t>
  </si>
  <si>
    <t>80480</t>
  </si>
  <si>
    <t>L5190</t>
  </si>
  <si>
    <t>14210</t>
  </si>
  <si>
    <t>14</t>
  </si>
  <si>
    <t>82400</t>
  </si>
  <si>
    <t>Программа "Управление муниципальными финансами Мглинского района"</t>
  </si>
  <si>
    <t>08</t>
  </si>
  <si>
    <t>905</t>
  </si>
  <si>
    <t>500</t>
  </si>
  <si>
    <t>15840</t>
  </si>
  <si>
    <t>510</t>
  </si>
  <si>
    <t>83020</t>
  </si>
  <si>
    <t>Программа "Проведение капитального ремонта многоквартирных домов на территории Мглинского района"</t>
  </si>
  <si>
    <t>09</t>
  </si>
  <si>
    <t>81830</t>
  </si>
  <si>
    <t>10</t>
  </si>
  <si>
    <t>55490</t>
  </si>
  <si>
    <t>83030</t>
  </si>
  <si>
    <t>870</t>
  </si>
  <si>
    <t>906</t>
  </si>
  <si>
    <t>80010</t>
  </si>
  <si>
    <t>907</t>
  </si>
  <si>
    <t>80050</t>
  </si>
  <si>
    <t>84200</t>
  </si>
  <si>
    <t>93</t>
  </si>
  <si>
    <t>83260</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</si>
  <si>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</si>
  <si>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</si>
  <si>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Процент исполнения к сводной бюджетной росписи с учетом изменений</t>
  </si>
  <si>
    <t>МП</t>
  </si>
  <si>
    <t>ППМП</t>
  </si>
  <si>
    <t>Иные бюджетные ассигнования</t>
  </si>
  <si>
    <t>Уплата налогов, сборов и иных платежей</t>
  </si>
  <si>
    <t>03</t>
  </si>
  <si>
    <t>Администрация Мглинского района</t>
  </si>
  <si>
    <t>Опубликование нормативных правовых актов муниципальных образований и иной официальной информации</t>
  </si>
  <si>
    <t>Подпрограмма "Межбюджетные отношения с муниципальными образованиями"</t>
  </si>
  <si>
    <t/>
  </si>
  <si>
    <t>Подпрограмма "Культура Мглинского района"</t>
  </si>
  <si>
    <t>Подпрограмма "Противодействие коррупции в Мглинском районе"</t>
  </si>
  <si>
    <t>2</t>
  </si>
  <si>
    <t>Подпрограмма "Совершенствование системы профилактики правонарушений и усиление борьбы с преступностью в Мглинском районе"</t>
  </si>
  <si>
    <t>Подпрограмма "Повышение безопасности дорожного движения в Мглинском районе"</t>
  </si>
  <si>
    <t>3</t>
  </si>
  <si>
    <t>Подпрограмма "Комплексные меры профилактики проявлений терроризма и экстремизма на территории Мглинского района"</t>
  </si>
  <si>
    <t>5</t>
  </si>
  <si>
    <t>Подпрограмма "Обеспечение жильем молодых семей"</t>
  </si>
  <si>
    <t>Подпрограмма "Модернизация объектов коммунальной инфраструктуры"</t>
  </si>
  <si>
    <t>Подпрограмма "Комплексное развитие систем коммунальной инфраструктуры Мглинского района"</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</si>
  <si>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</si>
  <si>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</si>
  <si>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Подпрограмма "Демографическое развитие Мглинского района"</t>
  </si>
  <si>
    <t>Подпрограмма "Проведение административной реформы в Мглинском районе"</t>
  </si>
  <si>
    <t>6</t>
  </si>
  <si>
    <t>Подпрограмма "Молодежная политика"</t>
  </si>
  <si>
    <t>7</t>
  </si>
  <si>
    <t>Подпрограмма "Развитие физической культуры и спорта"</t>
  </si>
  <si>
    <t>8</t>
  </si>
  <si>
    <t>Подпрограмма "Муниципальная поддержка малого и среднего предпринимательства в Мглинском районе"</t>
  </si>
  <si>
    <t>9</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</si>
  <si>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</si>
  <si>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ГРБС</t>
  </si>
  <si>
    <t>Создание условий для эффективного исполнения полномочий администрации Мглинского района</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</si>
  <si>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</si>
  <si>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</si>
  <si>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</si>
  <si>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</si>
  <si>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</si>
  <si>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</si>
  <si>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Членские взносы некоммерческим организациям</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</si>
  <si>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</si>
  <si>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83420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</si>
  <si>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</si>
  <si>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</si>
  <si>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</si>
  <si>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</si>
  <si>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</si>
  <si>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</si>
  <si>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</si>
  <si>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</si>
  <si>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</si>
  <si>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</si>
  <si>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</si>
  <si>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Выплата муниципальных пенсий (доплат к государственным пенсиям)</t>
  </si>
  <si>
    <t>Социальное обеспечение и иные выплаты населению</t>
  </si>
  <si>
    <t>Публичные нормативные социальные выплаты гражданам</t>
  </si>
  <si>
    <t>Реализация мероприятий в сфере охраны окружающей среды</t>
  </si>
  <si>
    <t>Мероприятия в сфере охраны окружающей среды</t>
  </si>
  <si>
    <t>83280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</si>
  <si>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</si>
  <si>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Обеспечение исполнения переданных государственных полномочий по организации деятельности административной комиссии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</si>
  <si>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</si>
  <si>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</si>
  <si>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Создание условий для реализации прав детей-сирот и детей, оставшихся без попечения родителей</t>
  </si>
  <si>
    <t>Обеспечение сохранности жилых помещений, закрепленных за детьми-сиротами и детьми, оставшихся без попечения родителей</t>
  </si>
  <si>
    <t>Социальные выплаты гражданам, кроме публичных нормативных социальных выплат</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</si>
  <si>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</si>
  <si>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</si>
  <si>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</si>
  <si>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</si>
  <si>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Капитальные вложения в объекты государственной (муниципальной) собственности</t>
  </si>
  <si>
    <t>Бюджетные инвестиции</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</si>
  <si>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</si>
  <si>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Отдел образования администрации Мглинского района</t>
  </si>
  <si>
    <t>Обеспечение защиты населения на территории Мглинского района от чрезвычайных ситуаций</t>
  </si>
  <si>
    <t>Единые дежурно-диспетчерские службы</t>
  </si>
  <si>
    <t>Расходы на выплаты персоналу казенных учреждений</t>
  </si>
  <si>
    <t>Исполнение судебных актов</t>
  </si>
  <si>
    <t>Оповещение населения об опасностях, возникающих при ведении военных действий и возникновении чрезвычайных ситуаций</t>
  </si>
  <si>
    <t>Обеспечение эффективной реализации государственной политики в сфере социально-трудовых отношений и охраны труда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</si>
  <si>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</si>
  <si>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Организация временного трудоустройства несовершеннолетних граждан в возрасте от 14 до 18 лет</t>
  </si>
  <si>
    <t>Предоставление субсидий бюджетным, автономным учреждениям и иным некоммерческим организациям</t>
  </si>
  <si>
    <t>Субсидии бюджетным учреждениям</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</si>
  <si>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</si>
  <si>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Мероприятия в сфере социальной и демографической политики</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</si>
  <si>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</si>
  <si>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Многофункциональные центры предоставления государственных и муниципальных услуг</t>
  </si>
  <si>
    <t>Реализация государственной молодежной политики на территории Мглинского района</t>
  </si>
  <si>
    <t>Мероприятия по работе с семьей, детьми и молодежью</t>
  </si>
  <si>
    <t>Осуществление на территории района единой политики в развитии физической культуры и спорта</t>
  </si>
  <si>
    <t>Спортивно-оздоровительные комплексы и центры</t>
  </si>
  <si>
    <t>Мероприятия по развитию физической культуры и спорта</t>
  </si>
  <si>
    <t>Обеспечение благоприятных условий для дальнейшего устойчивого и динамичного развития малого и среднего предпринимательства в районе</t>
  </si>
  <si>
    <t>Поддержка малого и среднего предпринимательства</t>
  </si>
  <si>
    <t>Предоставление молодым семьям выплат на приобретение жилья</t>
  </si>
  <si>
    <t>Реализация мероприятий по обеспечению жильем молодых семей</t>
  </si>
  <si>
    <t>Подготовка объектов ЖКХ к зиме</t>
  </si>
  <si>
    <t>Мероприятия в сфере коммунального хозяйства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</si>
  <si>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</si>
  <si>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Обеспечение сохранности автомобильных дорог местного значения и условий безопасного движения по ним</t>
  </si>
  <si>
    <t>Создание условий для обеспечения потребностей населения района в транспортных услугах</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</si>
  <si>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</si>
  <si>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</si>
  <si>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Прочие мероприятия в области развития транспортной инфраструктуры</t>
  </si>
  <si>
    <t>83210</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</si>
  <si>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</si>
  <si>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</si>
  <si>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Осуществление мероприятий по противодействию коррупции в Мглинском районе</t>
  </si>
  <si>
    <t>Противодействие коррупции</t>
  </si>
  <si>
    <t>Осуществление мероприятий в области обеспечения безопасности дорожного движения</t>
  </si>
  <si>
    <t>Повышение безопасности дорожного движения</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</si>
  <si>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</si>
  <si>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</si>
  <si>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</si>
  <si>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Отдел культуры администрации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</si>
  <si>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</si>
  <si>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</si>
  <si>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</si>
  <si>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</si>
  <si>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Оценка имущества, признание прав и регулирование отношений муниципальной собственности</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</si>
  <si>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</si>
  <si>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</si>
  <si>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</si>
  <si>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Учреждения, обеспечивающие деятельность органов местного самоуправления и муниципальных учреждений</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</si>
  <si>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</si>
  <si>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</si>
  <si>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</si>
  <si>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</si>
  <si>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</si>
  <si>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Дошкольные образовательные организации</t>
  </si>
  <si>
    <t>Общеобразовательные организации</t>
  </si>
  <si>
    <t>Организации дополнительного образования</t>
  </si>
  <si>
    <t>Мероприятия по комплексной безопасности муниципальных учреждений</t>
  </si>
  <si>
    <t>Обеспечение функционирования модели персонифицированного финансирования дополнительного образования детей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</si>
  <si>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</si>
  <si>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Мероприятия по проведению оздоровительной кампании детей</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</si>
  <si>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</si>
  <si>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Развитие материально-технической базы муниципальных образовательных организаций в сфере физической культуры и спорта</t>
  </si>
  <si>
    <t>Софинансирование объектов капитальных вложений муниципальной собственности</t>
  </si>
  <si>
    <t>Бюджетные инвестиции в объекты капитального строительства муниципальной собственности</t>
  </si>
  <si>
    <t>81680</t>
  </si>
  <si>
    <t>Региональный проект "Успех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</si>
  <si>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</si>
  <si>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</si>
  <si>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</si>
  <si>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Региональный проект "Патриотическое воспитание граждан Российской Федерации (Брянская область)"</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</si>
  <si>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</si>
  <si>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</si>
  <si>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</si>
  <si>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</si>
  <si>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</si>
  <si>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Музеи и постоянные выставки</t>
  </si>
  <si>
    <t>Дворцы и дома культуры, клубы, выставочные залы</t>
  </si>
  <si>
    <t>Государственная поддержка отрасли культуры</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</si>
  <si>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</si>
  <si>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</si>
  <si>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Региональный проект "Культурная среда"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</si>
  <si>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</si>
  <si>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</si>
  <si>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</si>
  <si>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</si>
  <si>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Создание условий для эффективного управления муниципальными финансами</t>
  </si>
  <si>
    <t>Межбюджетные трансферты</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</si>
  <si>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</si>
  <si>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Дотации</t>
  </si>
  <si>
    <t>Поддержка мер по обеспечению сбалансированности бюджетов поселений</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</si>
  <si>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</si>
  <si>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</si>
  <si>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Непрограммная деятельность</t>
  </si>
  <si>
    <t>Достижение показателей деятельности органов исполнительной власти субъектов Российской Федерации</t>
  </si>
  <si>
    <t>Резервные фонды местных администраций</t>
  </si>
  <si>
    <t>Резервные средства</t>
  </si>
  <si>
    <t>Мглинский районный Совет народных депутатов</t>
  </si>
  <si>
    <t>Обеспечение деятельности главы муниципального образования</t>
  </si>
  <si>
    <t>Контрольно-счетная палата Мглинского района</t>
  </si>
  <si>
    <t>Обеспечение деятельности руководителя контрольно-счетного органа муниципального образования и его заместителей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</si>
  <si>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</si>
  <si>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Кассовое исполнение </t>
  </si>
  <si>
    <t xml:space="preserve">Отчет об исполнении расходов, предусмотренных приложением №"5 (с учетом изменений) к решению Мглинского районного Совета народных депутатов "О бюджете Мглинского муниципального района Брянской области на 2024 год и на плановый период 2025 и 2026 годов" "Распределение расходов бюджета Мглинского муниципального района Брянской области по целевым статьям (муниципальным программам и непрограммным направлениям)" </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</si>
  <si>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</si>
  <si>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</si>
  <si>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L2990</t>
  </si>
  <si>
    <t>Мероприятия по обеспечению функционирования комплекса "Безопасный город"</t>
  </si>
  <si>
    <t>Поддержание технического состояния коммунальной инфраструктуры</t>
  </si>
  <si>
    <t>S3480</t>
  </si>
  <si>
    <t>Обеспечение сохранности автомобильных дорого местного значения и условий безопасного движения по ним</t>
  </si>
  <si>
    <t>S6170</t>
  </si>
  <si>
    <t xml:space="preserve"> Бюджетные инвестиции</t>
  </si>
  <si>
    <t>Разработка и внесение изменений в схему территориального планирования</t>
  </si>
  <si>
    <t>55</t>
  </si>
  <si>
    <t>80950</t>
  </si>
  <si>
    <t>Региональный проект "Региональная и местная дорожная сеть (Брянская область)"</t>
  </si>
  <si>
    <t>R1</t>
  </si>
  <si>
    <t>Приведение в нормативное состояние автомобильных дорог и искусственных дорожных сооружений</t>
  </si>
  <si>
    <t>А3940</t>
  </si>
  <si>
    <t>Программа "Устойчивое развитие сельских территорий Мглинского района Брянской области"</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</si>
  <si>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</si>
  <si>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</si>
  <si>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Субсидии автономным учреждениям</t>
  </si>
  <si>
    <t>S4840</t>
  </si>
  <si>
    <t>Предоставление бесплатного питания обучающимся в муниципальных общеобразовательных организациях из многодетных семей</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</si>
  <si>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</si>
  <si>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</si>
  <si>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органиизациях и профессиональных образовательных организациях Брянской области</t>
  </si>
  <si>
    <t>14900</t>
  </si>
  <si>
    <t>L0500</t>
  </si>
  <si>
    <t>L3030</t>
  </si>
  <si>
    <t>Региональный проект "Современная школа (Брянская область)"</t>
  </si>
  <si>
    <t>E1</t>
  </si>
  <si>
    <t>Модернизация инфраструктуры общего образования в отдельных субъектах Российской Федерации</t>
  </si>
  <si>
    <t>Д2390</t>
  </si>
  <si>
    <t>Региональный проект "Развитие инфраструктуры сферы спорта"</t>
  </si>
  <si>
    <t>Развитие сети учреждений культурно-досугового типа муниципальных учреждений культуры</t>
  </si>
  <si>
    <t>55130</t>
  </si>
  <si>
    <t>Реконструкция и капитальный ремонт региональных и муниципальных музеев</t>
  </si>
  <si>
    <t>55970</t>
  </si>
  <si>
    <t>Резервный фонд Правительства Брянской области</t>
  </si>
  <si>
    <t>10120</t>
  </si>
  <si>
    <t>Организация проведения выборов и референдумов</t>
  </si>
  <si>
    <t>80060</t>
  </si>
  <si>
    <t>Специальные расходы</t>
  </si>
  <si>
    <t>880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</si>
  <si>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</si>
  <si>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</si>
  <si>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Повышение энергетической эффективности и обеспечения энергосбережения</t>
  </si>
  <si>
    <t>ВСЕГО РАСХОДОВ:</t>
  </si>
  <si>
    <t>Реализация мероприятий по обустройству и восстановлению воинских захоронений</t>
  </si>
  <si>
    <t>Мероприятия по благоустройству</t>
  </si>
  <si>
    <t>Реализация мероприятий в сфере архитектуры и градостроительства</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</si>
  <si>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</si>
  <si>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Приобретение специализированной техники для предприятий жилищно-коммунального комплекса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</si>
</sst>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name val="Times New Roman"/>
      <family val="1"/>
      <charset val="204"/>
    </font>
    <font>
      <sz val="10"/>
      <color rgb="FF000000"/>
      <name val="Times New Roman"/>
      <family val="1"/>
      <charset val="204"/>
    </font>
    <font>
      <sz val="11"/>
      <name val="Times New Roman"/>
      <family val="1"/>
      <charset val="204"/>
    </font>
    <font>
      <b/>
      <sz val="12"/>
      <color rgb="FF000000"/>
      <name val="Times New Roman"/>
      <family val="1"/>
      <charset val="204"/>
    </font>
    <font>
      <b/>
      <sz val="14"/>
      <color rgb="FF000000"/>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color rgb="FF000000"/>
      <name val="Times New Roman"/>
      <family val="1"/>
      <charset val="204"/>
    </font>
    <font>
      <sz val="12"/>
      <color rgb="FF000000"/>
      <name val="Times New Roman"/>
      <family val="1"/>
      <charset val="204"/>
    </font>
    <font>
      <b/>
      <sz val="12"/>
      <color rgb="FF000000"/>
      <name val="Times New Roman"/>
      <family val="1"/>
      <charset val="204"/>
    </font>
    <font>
      <sz val="12"/>
      <name val="Times New Roman"/>
      <family val="1"/>
      <charset val="204"/>
    </font>
    <font>
      <b/>
      <sz val="10"/>
      <color rgb="FF000000"/>
      <name val="Times New Roman"/>
      <family val="1"/>
      <charset val="204"/>
    </font>
    <font>
      <sz val="12"/>
      <name val="Calibri"/>
      <family val="2"/>
      <scheme val="minor"/>
    </font>
    <font>
      <b/>
      <sz val="12"/>
      <color rgb="FF000000"/>
      <name val="Times New Roman"/>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7">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style="thin">
        <color indexed="64"/>
      </bottom>
      <diagonal/>
    </border>
  </borders>
  <cellStyleXfs count="25">
    <xf numFmtId="0" fontId="0" fillId="0" borderId="0"/>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3">
      <alignment horizontal="center" vertical="center" shrinkToFit="1"/>
    </xf>
    <xf numFmtId="0" fontId="1" fillId="0" borderId="3">
      <alignment horizontal="left" vertical="top" wrapText="1"/>
    </xf>
    <xf numFmtId="4" fontId="1" fillId="2" borderId="3">
      <alignment horizontal="right" vertical="top" shrinkToFit="1"/>
    </xf>
    <xf numFmtId="0" fontId="3" fillId="0" borderId="4">
      <alignment horizontal="left"/>
    </xf>
    <xf numFmtId="4" fontId="3" fillId="3" borderId="3">
      <alignment horizontal="right" vertical="top" shrinkToFit="1"/>
    </xf>
    <xf numFmtId="0" fontId="1" fillId="0" borderId="5"/>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3">
      <alignment horizontal="left" vertical="top" wrapText="1"/>
    </xf>
    <xf numFmtId="0" fontId="1" fillId="4" borderId="1">
      <alignment horizontal="center"/>
    </xf>
    <xf numFmtId="4" fontId="1" fillId="0" borderId="3">
      <alignment horizontal="right" vertical="top" shrinkToFit="1"/>
    </xf>
    <xf numFmtId="4" fontId="1" fillId="0" borderId="1">
      <alignment horizontal="right" shrinkToFit="1"/>
    </xf>
  </cellStyleXfs>
  <cellXfs count="98">
    <xf numFmtId="0" fontId="0" fillId="0" borderId="0" xfId="0"/>
    <xf numFmtId="0" fontId="6" fillId="0" borderId="1" xfId="2" applyNumberFormat="1" applyFont="1" applyProtection="1"/>
    <xf numFmtId="0" fontId="7" fillId="0" borderId="0" xfId="0" applyFont="1" applyProtection="1">
      <protection locked="0"/>
    </xf>
    <xf numFmtId="0" fontId="8" fillId="0" borderId="1" xfId="4" applyNumberFormat="1" applyFont="1" applyProtection="1">
      <alignment horizontal="center"/>
    </xf>
    <xf numFmtId="0" fontId="6" fillId="0" borderId="1" xfId="6" applyNumberFormat="1" applyFont="1" applyProtection="1">
      <alignment horizontal="right"/>
    </xf>
    <xf numFmtId="0" fontId="10" fillId="0" borderId="0" xfId="0" applyFont="1" applyProtection="1">
      <protection locked="0"/>
    </xf>
    <xf numFmtId="0" fontId="11" fillId="0" borderId="1" xfId="2" applyNumberFormat="1" applyFont="1" applyProtection="1"/>
    <xf numFmtId="0" fontId="12" fillId="0" borderId="0" xfId="0" applyFont="1" applyProtection="1">
      <protection locked="0"/>
    </xf>
    <xf numFmtId="0" fontId="9" fillId="0" borderId="1" xfId="2" applyNumberFormat="1" applyFont="1" applyProtection="1"/>
    <xf numFmtId="0" fontId="7" fillId="5" borderId="0" xfId="0" applyFont="1" applyFill="1" applyProtection="1">
      <protection locked="0"/>
    </xf>
    <xf numFmtId="0" fontId="9" fillId="5" borderId="1" xfId="2" applyNumberFormat="1" applyFont="1" applyFill="1" applyProtection="1"/>
    <xf numFmtId="0" fontId="12" fillId="5" borderId="0" xfId="0" applyFont="1" applyFill="1" applyProtection="1">
      <protection locked="0"/>
    </xf>
    <xf numFmtId="0" fontId="8" fillId="0" borderId="3" xfId="0" applyFont="1" applyFill="1" applyBorder="1" applyAlignment="1">
      <alignment horizontal="center" vertical="center" wrapText="1"/>
    </xf>
    <xf numFmtId="0" fontId="10" fillId="0" borderId="1" xfId="2" applyNumberFormat="1" applyFont="1" applyProtection="1"/>
    <xf numFmtId="0" fontId="12" fillId="0" borderId="1" xfId="2" applyNumberFormat="1" applyFont="1" applyProtection="1"/>
    <xf numFmtId="4" fontId="12" fillId="0" borderId="0" xfId="0" applyNumberFormat="1" applyFont="1" applyProtection="1">
      <protection locked="0"/>
    </xf>
    <xf numFmtId="0" fontId="13" fillId="0"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0" fillId="0" borderId="3" xfId="0" applyFont="1" applyFill="1" applyBorder="1" applyAlignment="1">
      <alignment vertical="top" wrapText="1"/>
    </xf>
    <xf numFmtId="4" fontId="5" fillId="0" borderId="3" xfId="0" applyNumberFormat="1" applyFont="1" applyFill="1" applyBorder="1" applyAlignment="1">
      <alignment horizontal="right" vertical="center" wrapText="1"/>
    </xf>
    <xf numFmtId="0" fontId="15" fillId="0" borderId="3" xfId="0" applyFont="1" applyFill="1" applyBorder="1" applyAlignment="1">
      <alignment vertical="top" wrapText="1"/>
    </xf>
    <xf numFmtId="0" fontId="13" fillId="0" borderId="3" xfId="0" applyFont="1" applyFill="1" applyBorder="1" applyAlignment="1">
      <alignment horizontal="left" vertical="center" wrapText="1"/>
    </xf>
    <xf numFmtId="0" fontId="13" fillId="0" borderId="3" xfId="0" applyFont="1" applyFill="1" applyBorder="1" applyAlignment="1">
      <alignment vertical="top" wrapText="1"/>
    </xf>
    <xf numFmtId="4" fontId="16" fillId="0" borderId="3" xfId="0" applyNumberFormat="1" applyFont="1" applyFill="1" applyBorder="1" applyAlignment="1">
      <alignment horizontal="right" vertical="center" wrapText="1"/>
    </xf>
    <xf numFmtId="0" fontId="14"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17" fillId="0" borderId="3" xfId="0" applyFont="1" applyFill="1" applyBorder="1" applyAlignment="1">
      <alignment vertical="top" wrapText="1"/>
    </xf>
    <xf numFmtId="0" fontId="8" fillId="0" borderId="3" xfId="0" applyFont="1" applyFill="1" applyBorder="1" applyAlignment="1">
      <alignment vertical="top" wrapText="1"/>
    </xf>
    <xf numFmtId="0" fontId="14" fillId="0" borderId="3" xfId="0" applyFont="1" applyFill="1" applyBorder="1" applyAlignment="1">
      <alignment horizontal="center" vertical="center" wrapText="1"/>
    </xf>
    <xf numFmtId="0" fontId="14" fillId="0" borderId="3" xfId="0" applyFont="1" applyFill="1" applyBorder="1" applyAlignment="1">
      <alignment vertical="top" wrapText="1"/>
    </xf>
    <xf numFmtId="0" fontId="13" fillId="0" borderId="6" xfId="0" applyFont="1" applyFill="1" applyBorder="1" applyAlignment="1">
      <alignment horizontal="center" vertical="center" wrapText="1"/>
    </xf>
    <xf numFmtId="0" fontId="8" fillId="0" borderId="2" xfId="7" applyFont="1">
      <alignment horizontal="center" vertical="center" wrapText="1"/>
    </xf>
    <xf numFmtId="4" fontId="10" fillId="0" borderId="0" xfId="0" applyNumberFormat="1" applyFont="1" applyProtection="1">
      <protection locked="0"/>
    </xf>
    <xf numFmtId="49" fontId="14" fillId="0"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0" fontId="8" fillId="5" borderId="3" xfId="0" applyFont="1" applyFill="1" applyBorder="1" applyAlignment="1">
      <alignment horizontal="left" vertical="center" wrapText="1"/>
    </xf>
    <xf numFmtId="0" fontId="8" fillId="5" borderId="3" xfId="0" applyFont="1" applyFill="1" applyBorder="1" applyAlignment="1">
      <alignment horizontal="center" vertical="center" wrapText="1"/>
    </xf>
    <xf numFmtId="0" fontId="0" fillId="5" borderId="3" xfId="0" applyFont="1" applyFill="1" applyBorder="1" applyAlignment="1">
      <alignment vertical="top" wrapText="1"/>
    </xf>
    <xf numFmtId="4" fontId="5" fillId="5" borderId="3" xfId="0" applyNumberFormat="1" applyFont="1" applyFill="1" applyBorder="1" applyAlignment="1">
      <alignment horizontal="right" vertical="center" wrapText="1"/>
    </xf>
    <xf numFmtId="4" fontId="5" fillId="0" borderId="4" xfId="0" applyNumberFormat="1" applyFont="1" applyFill="1" applyBorder="1" applyAlignment="1">
      <alignment horizontal="right" vertical="center" wrapText="1"/>
    </xf>
    <xf numFmtId="4" fontId="16" fillId="0" borderId="4" xfId="0" applyNumberFormat="1" applyFont="1" applyFill="1" applyBorder="1" applyAlignment="1">
      <alignment horizontal="right" vertical="center" wrapText="1"/>
    </xf>
    <xf numFmtId="4" fontId="16" fillId="0" borderId="8" xfId="0" applyNumberFormat="1" applyFont="1" applyFill="1" applyBorder="1" applyAlignment="1">
      <alignment horizontal="right" vertical="center" wrapText="1"/>
    </xf>
    <xf numFmtId="0" fontId="14" fillId="0" borderId="4" xfId="0" applyFont="1" applyFill="1" applyBorder="1" applyAlignment="1">
      <alignment horizontal="center" vertical="center" wrapText="1"/>
    </xf>
    <xf numFmtId="4" fontId="16" fillId="0" borderId="7" xfId="0" applyNumberFormat="1" applyFont="1" applyFill="1" applyBorder="1" applyAlignment="1">
      <alignment horizontal="right" vertical="center" wrapText="1"/>
    </xf>
    <xf numFmtId="0" fontId="14" fillId="0" borderId="3" xfId="9" applyNumberFormat="1" applyFont="1" applyProtection="1">
      <alignment horizontal="left" vertical="top" wrapText="1"/>
    </xf>
    <xf numFmtId="4" fontId="16" fillId="0" borderId="2" xfId="0" applyNumberFormat="1" applyFont="1" applyFill="1" applyBorder="1" applyAlignment="1">
      <alignment horizontal="right" vertical="center" wrapText="1"/>
    </xf>
    <xf numFmtId="0" fontId="13" fillId="0" borderId="2" xfId="0" applyFont="1" applyFill="1" applyBorder="1" applyAlignment="1">
      <alignment horizontal="center" vertical="center" wrapText="1"/>
    </xf>
    <xf numFmtId="0" fontId="0" fillId="0" borderId="4" xfId="0" applyFont="1" applyFill="1" applyBorder="1" applyAlignment="1">
      <alignment vertical="top" wrapText="1"/>
    </xf>
    <xf numFmtId="0" fontId="8" fillId="0" borderId="4" xfId="0" applyFont="1" applyFill="1" applyBorder="1" applyAlignment="1">
      <alignment vertical="top" wrapText="1"/>
    </xf>
    <xf numFmtId="0" fontId="14" fillId="0" borderId="4" xfId="0" applyFont="1" applyFill="1" applyBorder="1" applyAlignment="1">
      <alignment vertical="top" wrapText="1"/>
    </xf>
    <xf numFmtId="4" fontId="5" fillId="0" borderId="9" xfId="0" applyNumberFormat="1" applyFont="1" applyFill="1" applyBorder="1" applyAlignment="1">
      <alignment horizontal="right" vertical="center" wrapText="1"/>
    </xf>
    <xf numFmtId="4" fontId="5" fillId="0" borderId="6" xfId="0" applyNumberFormat="1" applyFont="1" applyFill="1" applyBorder="1" applyAlignment="1">
      <alignment horizontal="right" vertical="center" wrapText="1"/>
    </xf>
    <xf numFmtId="4" fontId="5" fillId="0" borderId="7" xfId="0" applyNumberFormat="1" applyFont="1" applyFill="1" applyBorder="1" applyAlignment="1">
      <alignment horizontal="right" vertical="center" wrapText="1"/>
    </xf>
    <xf numFmtId="4" fontId="5" fillId="0" borderId="10" xfId="0" applyNumberFormat="1" applyFont="1" applyFill="1" applyBorder="1" applyAlignment="1">
      <alignment horizontal="center" vertical="center" wrapText="1"/>
    </xf>
    <xf numFmtId="4" fontId="5" fillId="0" borderId="1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 fontId="16" fillId="0" borderId="7" xfId="0" applyNumberFormat="1" applyFont="1" applyFill="1" applyBorder="1" applyAlignment="1">
      <alignment horizontal="center" vertical="center" wrapText="1"/>
    </xf>
    <xf numFmtId="4" fontId="16" fillId="0" borderId="6" xfId="0" applyNumberFormat="1" applyFont="1" applyFill="1" applyBorder="1" applyAlignment="1">
      <alignment horizontal="right" vertical="center" wrapText="1"/>
    </xf>
    <xf numFmtId="0" fontId="13" fillId="0" borderId="2"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4" fontId="5" fillId="5" borderId="4" xfId="0" applyNumberFormat="1" applyFont="1" applyFill="1" applyBorder="1" applyAlignment="1">
      <alignment horizontal="right" vertical="center" wrapText="1"/>
    </xf>
    <xf numFmtId="4" fontId="5" fillId="5" borderId="7" xfId="0" applyNumberFormat="1" applyFont="1" applyFill="1" applyBorder="1" applyAlignment="1">
      <alignment horizontal="right" vertical="center" wrapText="1"/>
    </xf>
    <xf numFmtId="4" fontId="7" fillId="5" borderId="0" xfId="0" applyNumberFormat="1" applyFont="1" applyFill="1" applyProtection="1">
      <protection locked="0"/>
    </xf>
    <xf numFmtId="4" fontId="16" fillId="5" borderId="3"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164" fontId="5" fillId="0" borderId="3" xfId="0" applyNumberFormat="1" applyFont="1" applyFill="1" applyBorder="1" applyAlignment="1">
      <alignment horizontal="right" vertical="center" wrapText="1"/>
    </xf>
    <xf numFmtId="164" fontId="16" fillId="0" borderId="3" xfId="0" applyNumberFormat="1" applyFont="1" applyFill="1" applyBorder="1" applyAlignment="1">
      <alignment horizontal="right" vertical="center" wrapText="1"/>
    </xf>
    <xf numFmtId="164" fontId="8" fillId="0" borderId="7" xfId="0" applyNumberFormat="1" applyFont="1" applyFill="1" applyBorder="1" applyAlignment="1">
      <alignment horizontal="right" vertical="center" wrapText="1"/>
    </xf>
    <xf numFmtId="164" fontId="14" fillId="0" borderId="7" xfId="0" applyNumberFormat="1" applyFont="1" applyFill="1" applyBorder="1" applyAlignment="1">
      <alignment horizontal="right" vertical="center" wrapText="1"/>
    </xf>
    <xf numFmtId="164" fontId="5" fillId="0" borderId="7" xfId="0" applyNumberFormat="1" applyFont="1" applyFill="1" applyBorder="1" applyAlignment="1">
      <alignment horizontal="right" vertical="center" wrapText="1"/>
    </xf>
    <xf numFmtId="164" fontId="16" fillId="0" borderId="7" xfId="0" applyNumberFormat="1" applyFont="1" applyFill="1" applyBorder="1" applyAlignment="1">
      <alignment horizontal="right" vertical="center" wrapText="1"/>
    </xf>
    <xf numFmtId="164" fontId="14" fillId="0" borderId="12" xfId="0" applyNumberFormat="1" applyFont="1" applyFill="1" applyBorder="1" applyAlignment="1">
      <alignment horizontal="right" vertical="center" wrapText="1"/>
    </xf>
    <xf numFmtId="164" fontId="16" fillId="0" borderId="6" xfId="0" applyNumberFormat="1" applyFont="1" applyFill="1" applyBorder="1" applyAlignment="1">
      <alignment horizontal="right" vertical="center" wrapText="1"/>
    </xf>
    <xf numFmtId="164" fontId="16" fillId="0" borderId="2" xfId="0" applyNumberFormat="1" applyFont="1" applyFill="1" applyBorder="1" applyAlignment="1">
      <alignment horizontal="right" vertical="center" wrapText="1"/>
    </xf>
    <xf numFmtId="164" fontId="16" fillId="0" borderId="16" xfId="0" applyNumberFormat="1" applyFont="1" applyFill="1" applyBorder="1" applyAlignment="1">
      <alignment horizontal="right" vertical="center" wrapText="1"/>
    </xf>
    <xf numFmtId="4" fontId="16" fillId="5" borderId="7" xfId="0" applyNumberFormat="1" applyFont="1" applyFill="1" applyBorder="1" applyProtection="1">
      <protection locked="0"/>
    </xf>
    <xf numFmtId="0" fontId="16" fillId="0" borderId="13" xfId="0" applyFont="1" applyBorder="1" applyAlignment="1" applyProtection="1">
      <protection locked="0"/>
    </xf>
    <xf numFmtId="0" fontId="18" fillId="0" borderId="14" xfId="0" applyFont="1" applyBorder="1" applyAlignment="1"/>
    <xf numFmtId="0" fontId="18" fillId="0" borderId="15" xfId="0" applyFont="1" applyBorder="1" applyAlignment="1"/>
    <xf numFmtId="0" fontId="6" fillId="0" borderId="1" xfId="1" applyNumberFormat="1" applyFont="1" applyProtection="1">
      <alignment horizontal="left" vertical="top" wrapText="1"/>
    </xf>
    <xf numFmtId="0" fontId="6" fillId="0" borderId="1" xfId="1" applyFont="1">
      <alignment horizontal="left" vertical="top" wrapText="1"/>
    </xf>
    <xf numFmtId="0" fontId="9" fillId="0" borderId="1" xfId="3" applyNumberFormat="1" applyFont="1" applyProtection="1">
      <alignment horizontal="center" wrapText="1"/>
    </xf>
    <xf numFmtId="0" fontId="9" fillId="0" borderId="1" xfId="3" applyFont="1">
      <alignment horizontal="center" wrapText="1"/>
    </xf>
    <xf numFmtId="0" fontId="8" fillId="0" borderId="1" xfId="4" applyNumberFormat="1" applyFont="1" applyProtection="1">
      <alignment horizontal="center"/>
    </xf>
    <xf numFmtId="0" fontId="8" fillId="0" borderId="1" xfId="4" applyFont="1">
      <alignment horizontal="center"/>
    </xf>
    <xf numFmtId="0" fontId="6" fillId="0" borderId="1" xfId="6" applyNumberFormat="1" applyFont="1" applyProtection="1">
      <alignment horizontal="right"/>
    </xf>
    <xf numFmtId="0" fontId="6" fillId="0" borderId="1" xfId="6" applyFont="1">
      <alignment horizontal="right"/>
    </xf>
    <xf numFmtId="0" fontId="8" fillId="0" borderId="2" xfId="7" applyNumberFormat="1" applyFont="1" applyProtection="1">
      <alignment horizontal="center" vertical="center" wrapText="1"/>
    </xf>
    <xf numFmtId="0" fontId="8" fillId="0" borderId="2" xfId="7" applyFont="1">
      <alignment horizontal="center" vertical="center" wrapText="1"/>
    </xf>
    <xf numFmtId="0" fontId="13" fillId="0" borderId="2"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9" fillId="0" borderId="3" xfId="0" applyFont="1" applyFill="1" applyBorder="1" applyAlignment="1">
      <alignment horizontal="left" vertical="center" wrapText="1"/>
    </xf>
    <xf numFmtId="0" fontId="16" fillId="0" borderId="3" xfId="0"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164" fontId="13" fillId="0" borderId="7" xfId="0" applyNumberFormat="1" applyFont="1" applyFill="1" applyBorder="1" applyAlignment="1">
      <alignment horizontal="right" vertical="center" wrapText="1"/>
    </xf>
    <xf numFmtId="0" fontId="13" fillId="0" borderId="3" xfId="9" applyNumberFormat="1" applyFont="1" applyProtection="1">
      <alignment horizontal="left" vertical="top" wrapText="1"/>
    </xf>
  </cellXfs>
  <cellStyles count="25">
    <cellStyle name="br" xfId="17"/>
    <cellStyle name="col" xfId="16"/>
    <cellStyle name="style0" xfId="18"/>
    <cellStyle name="td" xfId="19"/>
    <cellStyle name="tr" xfId="15"/>
    <cellStyle name="xl21" xfId="20"/>
    <cellStyle name="xl22" xfId="7"/>
    <cellStyle name="xl23" xfId="8"/>
    <cellStyle name="xl24" xfId="11"/>
    <cellStyle name="xl25" xfId="13"/>
    <cellStyle name="xl26" xfId="1"/>
    <cellStyle name="xl27" xfId="3"/>
    <cellStyle name="xl28" xfId="4"/>
    <cellStyle name="xl29" xfId="5"/>
    <cellStyle name="xl30" xfId="6"/>
    <cellStyle name="xl31" xfId="12"/>
    <cellStyle name="xl32" xfId="2"/>
    <cellStyle name="xl33" xfId="14"/>
    <cellStyle name="xl34" xfId="9"/>
    <cellStyle name="xl35" xfId="21"/>
    <cellStyle name="xl36" xfId="10"/>
    <cellStyle name="xl37" xfId="22"/>
    <cellStyle name="xl38" xfId="23"/>
    <cellStyle name="xl39" xfId="24"/>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41"/>
  <sheetViews>
    <sheetView showGridLines="0" tabSelected="1" zoomScale="77" zoomScaleNormal="77" zoomScaleSheetLayoutView="100" workbookViewId="0">
      <pane ySplit="6" topLeftCell="A207" activePane="bottomLeft" state="frozen"/>
      <selection pane="bottomLeft" activeCell="A214" sqref="A214"/>
    </sheetView>
  </sheetViews>
  <sheetFormatPr defaultRowHeight="15" outlineLevelRow="6" x14ac:dyDescent="0.25"/>
  <cols>
    <col min="1" max="1" width="4" style="2" customWidth="1"/>
    <col min="2" max="2" width="44.85546875" style="2" customWidth="1"/>
    <col min="3" max="3" width="6.5703125" style="2" customWidth="1"/>
    <col min="4" max="4" width="9.140625" style="2" customWidth="1"/>
    <col min="5" max="5" width="6.28515625" style="2" customWidth="1"/>
    <col min="6" max="6" width="7.85546875" style="2" customWidth="1"/>
    <col min="7" max="7" width="14" style="2" customWidth="1"/>
    <col min="8" max="8" width="6.7109375" style="2" customWidth="1"/>
    <col min="9" max="9" width="19.140625" style="9" customWidth="1"/>
    <col min="10" max="10" width="22.28515625" style="9" customWidth="1"/>
    <col min="11" max="11" width="21.28515625" style="9" customWidth="1"/>
    <col min="12" max="12" width="17.7109375" style="9" customWidth="1"/>
    <col min="13" max="13" width="0.140625" style="2" customWidth="1"/>
    <col min="14" max="14" width="16.42578125" style="2" customWidth="1"/>
    <col min="15" max="16" width="18" style="2" bestFit="1" customWidth="1"/>
    <col min="17" max="16384" width="9.140625" style="2"/>
  </cols>
  <sheetData>
    <row r="1" spans="2:17" ht="3" customHeight="1" x14ac:dyDescent="0.25">
      <c r="B1" s="81"/>
      <c r="C1" s="82"/>
      <c r="D1" s="82"/>
      <c r="E1" s="82"/>
      <c r="F1" s="82"/>
      <c r="G1" s="82"/>
      <c r="H1" s="82"/>
      <c r="I1" s="82"/>
      <c r="J1" s="82"/>
      <c r="K1" s="82"/>
      <c r="L1" s="82"/>
      <c r="M1" s="1"/>
      <c r="N1" s="1"/>
    </row>
    <row r="2" spans="2:17" ht="108.75" customHeight="1" x14ac:dyDescent="0.3">
      <c r="B2" s="83" t="s">
        <v>327</v>
      </c>
      <c r="C2" s="84"/>
      <c r="D2" s="84"/>
      <c r="E2" s="84"/>
      <c r="F2" s="84"/>
      <c r="G2" s="84"/>
      <c r="H2" s="84"/>
      <c r="I2" s="84"/>
      <c r="J2" s="84"/>
      <c r="K2" s="84"/>
      <c r="L2" s="84"/>
      <c r="M2" s="3"/>
      <c r="N2" s="3"/>
    </row>
    <row r="3" spans="2:17" ht="15.75" customHeight="1" x14ac:dyDescent="0.25">
      <c r="B3" s="85"/>
      <c r="C3" s="86"/>
      <c r="D3" s="86"/>
      <c r="E3" s="86"/>
      <c r="F3" s="86"/>
      <c r="G3" s="86"/>
      <c r="H3" s="86"/>
      <c r="I3" s="86"/>
      <c r="J3" s="86"/>
      <c r="K3" s="86"/>
      <c r="L3" s="86"/>
      <c r="M3" s="3"/>
      <c r="N3" s="3"/>
    </row>
    <row r="4" spans="2:17" ht="12.75" customHeight="1" x14ac:dyDescent="0.25">
      <c r="B4" s="87" t="s">
        <v>0</v>
      </c>
      <c r="C4" s="88"/>
      <c r="D4" s="88"/>
      <c r="E4" s="88"/>
      <c r="F4" s="88"/>
      <c r="G4" s="88"/>
      <c r="H4" s="88"/>
      <c r="I4" s="88"/>
      <c r="J4" s="88"/>
      <c r="K4" s="88"/>
      <c r="L4" s="88"/>
      <c r="M4" s="4"/>
      <c r="N4" s="4"/>
    </row>
    <row r="5" spans="2:17" ht="123" customHeight="1" x14ac:dyDescent="0.25">
      <c r="B5" s="91" t="s">
        <v>1</v>
      </c>
      <c r="C5" s="91" t="s">
        <v>147</v>
      </c>
      <c r="D5" s="91" t="s">
        <v>148</v>
      </c>
      <c r="E5" s="91" t="s">
        <v>2</v>
      </c>
      <c r="F5" s="91" t="s">
        <v>179</v>
      </c>
      <c r="G5" s="91" t="s">
        <v>3</v>
      </c>
      <c r="H5" s="91" t="s">
        <v>4</v>
      </c>
      <c r="I5" s="89" t="s">
        <v>144</v>
      </c>
      <c r="J5" s="89" t="s">
        <v>145</v>
      </c>
      <c r="K5" s="89" t="s">
        <v>326</v>
      </c>
      <c r="L5" s="89" t="s">
        <v>146</v>
      </c>
      <c r="M5" s="1"/>
      <c r="N5" s="1"/>
    </row>
    <row r="6" spans="2:17" ht="12.75" customHeight="1" x14ac:dyDescent="0.25">
      <c r="B6" s="92"/>
      <c r="C6" s="92"/>
      <c r="D6" s="92"/>
      <c r="E6" s="92"/>
      <c r="F6" s="92"/>
      <c r="G6" s="92"/>
      <c r="H6" s="92"/>
      <c r="I6" s="90"/>
      <c r="J6" s="90"/>
      <c r="K6" s="90"/>
      <c r="L6" s="90"/>
      <c r="M6" s="1"/>
      <c r="N6" s="1"/>
    </row>
    <row r="7" spans="2:17" ht="12.75" customHeight="1" x14ac:dyDescent="0.25">
      <c r="B7" s="31">
        <v>1</v>
      </c>
      <c r="C7" s="31">
        <v>2</v>
      </c>
      <c r="D7" s="31">
        <v>3</v>
      </c>
      <c r="E7" s="31">
        <v>4</v>
      </c>
      <c r="F7" s="31">
        <v>5</v>
      </c>
      <c r="G7" s="31">
        <v>6</v>
      </c>
      <c r="H7" s="31">
        <v>7</v>
      </c>
      <c r="I7" s="32">
        <v>8</v>
      </c>
      <c r="J7" s="32">
        <v>9</v>
      </c>
      <c r="K7" s="32">
        <v>10</v>
      </c>
      <c r="L7" s="32">
        <v>11</v>
      </c>
      <c r="M7" s="1"/>
      <c r="N7" s="1"/>
    </row>
    <row r="8" spans="2:17" s="7" customFormat="1" ht="47.25" x14ac:dyDescent="0.3">
      <c r="B8" s="17" t="s">
        <v>5</v>
      </c>
      <c r="C8" s="18" t="s">
        <v>6</v>
      </c>
      <c r="D8" s="19" t="s">
        <v>155</v>
      </c>
      <c r="E8" s="19" t="s">
        <v>155</v>
      </c>
      <c r="F8" s="19" t="s">
        <v>155</v>
      </c>
      <c r="G8" s="19" t="s">
        <v>155</v>
      </c>
      <c r="H8" s="19" t="s">
        <v>155</v>
      </c>
      <c r="I8" s="20">
        <f>I9+I42+I60+I65+I70+I77+I126+I140+I152+I158+I164+I170+I181</f>
        <v>83253921.590000004</v>
      </c>
      <c r="J8" s="20">
        <f>J9+J42+J60+J65+J70+J77+J126+J140+J152+J158+J164+J170+J181</f>
        <v>98074563.230000004</v>
      </c>
      <c r="K8" s="20">
        <f>K9+K42+K60+K65+K70+K77+K126+K140+K152+K158+K164+K170+K181</f>
        <v>86511591.059999987</v>
      </c>
      <c r="L8" s="67">
        <f>K8/J8*100</f>
        <v>88.210019204589202</v>
      </c>
      <c r="M8" s="8"/>
      <c r="N8" s="15"/>
      <c r="O8" s="15"/>
    </row>
    <row r="9" spans="2:17" s="7" customFormat="1" ht="47.25" outlineLevel="2" x14ac:dyDescent="0.3">
      <c r="B9" s="17" t="s">
        <v>180</v>
      </c>
      <c r="C9" s="18" t="s">
        <v>6</v>
      </c>
      <c r="D9" s="18" t="s">
        <v>7</v>
      </c>
      <c r="E9" s="18" t="s">
        <v>10</v>
      </c>
      <c r="F9" s="19" t="s">
        <v>155</v>
      </c>
      <c r="G9" s="19" t="s">
        <v>155</v>
      </c>
      <c r="H9" s="19" t="s">
        <v>155</v>
      </c>
      <c r="I9" s="20">
        <f>I11+I14+I21+I24+I27+I30+I33+I36+I39</f>
        <v>25750273</v>
      </c>
      <c r="J9" s="20">
        <f t="shared" ref="J9:K9" si="0">J11+J14+J21+J24+J27+J30+J33+J36+J39</f>
        <v>41936381.039999999</v>
      </c>
      <c r="K9" s="20">
        <f t="shared" si="0"/>
        <v>36717248.75</v>
      </c>
      <c r="L9" s="67">
        <f t="shared" ref="L9:L60" si="1">K9/J9*100</f>
        <v>87.554643103271459</v>
      </c>
      <c r="M9" s="8"/>
      <c r="N9" s="15"/>
      <c r="O9" s="15"/>
      <c r="P9" s="15"/>
      <c r="Q9" s="15"/>
    </row>
    <row r="10" spans="2:17" s="7" customFormat="1" ht="18.75" outlineLevel="3" x14ac:dyDescent="0.3">
      <c r="B10" s="17" t="s">
        <v>152</v>
      </c>
      <c r="C10" s="18" t="s">
        <v>6</v>
      </c>
      <c r="D10" s="18" t="s">
        <v>7</v>
      </c>
      <c r="E10" s="18" t="s">
        <v>10</v>
      </c>
      <c r="F10" s="18" t="s">
        <v>11</v>
      </c>
      <c r="G10" s="21" t="s">
        <v>155</v>
      </c>
      <c r="H10" s="21" t="s">
        <v>155</v>
      </c>
      <c r="I10" s="20">
        <f>I9</f>
        <v>25750273</v>
      </c>
      <c r="J10" s="20">
        <f t="shared" ref="J10:K10" si="2">J9</f>
        <v>41936381.039999999</v>
      </c>
      <c r="K10" s="20">
        <f t="shared" si="2"/>
        <v>36717248.75</v>
      </c>
      <c r="L10" s="67">
        <f t="shared" si="1"/>
        <v>87.554643103271459</v>
      </c>
      <c r="M10" s="8"/>
    </row>
    <row r="11" spans="2:17" s="5" customFormat="1" ht="63" outlineLevel="4" x14ac:dyDescent="0.3">
      <c r="B11" s="22" t="s">
        <v>181</v>
      </c>
      <c r="C11" s="16" t="s">
        <v>6</v>
      </c>
      <c r="D11" s="16" t="s">
        <v>7</v>
      </c>
      <c r="E11" s="16" t="s">
        <v>10</v>
      </c>
      <c r="F11" s="16" t="s">
        <v>11</v>
      </c>
      <c r="G11" s="16" t="s">
        <v>14</v>
      </c>
      <c r="H11" s="23" t="s">
        <v>155</v>
      </c>
      <c r="I11" s="24">
        <v>1818322</v>
      </c>
      <c r="J11" s="24">
        <v>0</v>
      </c>
      <c r="K11" s="24">
        <v>0</v>
      </c>
      <c r="L11" s="68">
        <v>0</v>
      </c>
      <c r="M11" s="6"/>
    </row>
    <row r="12" spans="2:17" s="5" customFormat="1" ht="94.5" outlineLevel="5" x14ac:dyDescent="0.3">
      <c r="B12" s="22" t="s">
        <v>182</v>
      </c>
      <c r="C12" s="16" t="s">
        <v>6</v>
      </c>
      <c r="D12" s="16" t="s">
        <v>7</v>
      </c>
      <c r="E12" s="16" t="s">
        <v>10</v>
      </c>
      <c r="F12" s="16" t="s">
        <v>11</v>
      </c>
      <c r="G12" s="16" t="s">
        <v>14</v>
      </c>
      <c r="H12" s="16" t="s">
        <v>12</v>
      </c>
      <c r="I12" s="24">
        <v>1818322</v>
      </c>
      <c r="J12" s="24">
        <v>0</v>
      </c>
      <c r="K12" s="24">
        <v>0</v>
      </c>
      <c r="L12" s="68">
        <v>0</v>
      </c>
      <c r="M12" s="6"/>
    </row>
    <row r="13" spans="2:17" s="5" customFormat="1" ht="31.5" outlineLevel="6" x14ac:dyDescent="0.3">
      <c r="B13" s="22" t="s">
        <v>183</v>
      </c>
      <c r="C13" s="16" t="s">
        <v>6</v>
      </c>
      <c r="D13" s="16" t="s">
        <v>7</v>
      </c>
      <c r="E13" s="16" t="s">
        <v>10</v>
      </c>
      <c r="F13" s="16" t="s">
        <v>11</v>
      </c>
      <c r="G13" s="16" t="s">
        <v>14</v>
      </c>
      <c r="H13" s="16" t="s">
        <v>13</v>
      </c>
      <c r="I13" s="24">
        <v>1818322</v>
      </c>
      <c r="J13" s="24">
        <v>0</v>
      </c>
      <c r="K13" s="24">
        <v>0</v>
      </c>
      <c r="L13" s="68">
        <v>0</v>
      </c>
      <c r="M13" s="6"/>
    </row>
    <row r="14" spans="2:17" s="5" customFormat="1" ht="47.25" outlineLevel="4" x14ac:dyDescent="0.3">
      <c r="B14" s="22" t="s">
        <v>184</v>
      </c>
      <c r="C14" s="16" t="s">
        <v>6</v>
      </c>
      <c r="D14" s="16" t="s">
        <v>7</v>
      </c>
      <c r="E14" s="16" t="s">
        <v>10</v>
      </c>
      <c r="F14" s="16" t="s">
        <v>11</v>
      </c>
      <c r="G14" s="16" t="s">
        <v>15</v>
      </c>
      <c r="H14" s="23" t="s">
        <v>155</v>
      </c>
      <c r="I14" s="24">
        <f>I15+I17+I19</f>
        <v>23633242</v>
      </c>
      <c r="J14" s="24">
        <f t="shared" ref="J14:K14" si="3">J15+J17+J19</f>
        <v>41246611.5</v>
      </c>
      <c r="K14" s="24">
        <f t="shared" si="3"/>
        <v>36028767.410000004</v>
      </c>
      <c r="L14" s="68">
        <f t="shared" si="1"/>
        <v>87.349641824516908</v>
      </c>
      <c r="M14" s="6"/>
    </row>
    <row r="15" spans="2:17" s="5" customFormat="1" ht="94.5" outlineLevel="5" x14ac:dyDescent="0.3">
      <c r="B15" s="22" t="s">
        <v>182</v>
      </c>
      <c r="C15" s="16" t="s">
        <v>6</v>
      </c>
      <c r="D15" s="16" t="s">
        <v>7</v>
      </c>
      <c r="E15" s="16" t="s">
        <v>10</v>
      </c>
      <c r="F15" s="16" t="s">
        <v>11</v>
      </c>
      <c r="G15" s="16" t="s">
        <v>15</v>
      </c>
      <c r="H15" s="16" t="s">
        <v>12</v>
      </c>
      <c r="I15" s="24">
        <v>18241136</v>
      </c>
      <c r="J15" s="24">
        <v>20364708.140000001</v>
      </c>
      <c r="K15" s="24">
        <v>20277593.600000001</v>
      </c>
      <c r="L15" s="68">
        <f t="shared" si="1"/>
        <v>99.572227898376354</v>
      </c>
      <c r="M15" s="6"/>
    </row>
    <row r="16" spans="2:17" s="5" customFormat="1" ht="31.5" outlineLevel="6" x14ac:dyDescent="0.3">
      <c r="B16" s="22" t="s">
        <v>183</v>
      </c>
      <c r="C16" s="16" t="s">
        <v>6</v>
      </c>
      <c r="D16" s="16" t="s">
        <v>7</v>
      </c>
      <c r="E16" s="16" t="s">
        <v>10</v>
      </c>
      <c r="F16" s="16" t="s">
        <v>11</v>
      </c>
      <c r="G16" s="16" t="s">
        <v>15</v>
      </c>
      <c r="H16" s="16" t="s">
        <v>13</v>
      </c>
      <c r="I16" s="24">
        <v>18241136</v>
      </c>
      <c r="J16" s="24">
        <v>20364708.140000001</v>
      </c>
      <c r="K16" s="24">
        <v>20277593.600000001</v>
      </c>
      <c r="L16" s="68">
        <f t="shared" si="1"/>
        <v>99.572227898376354</v>
      </c>
      <c r="M16" s="6"/>
    </row>
    <row r="17" spans="2:13" s="5" customFormat="1" ht="47.25" outlineLevel="4" x14ac:dyDescent="0.3">
      <c r="B17" s="22" t="s">
        <v>185</v>
      </c>
      <c r="C17" s="16" t="s">
        <v>6</v>
      </c>
      <c r="D17" s="16" t="s">
        <v>7</v>
      </c>
      <c r="E17" s="16" t="s">
        <v>10</v>
      </c>
      <c r="F17" s="16" t="s">
        <v>11</v>
      </c>
      <c r="G17" s="16" t="s">
        <v>15</v>
      </c>
      <c r="H17" s="16" t="s">
        <v>16</v>
      </c>
      <c r="I17" s="24">
        <v>4844106</v>
      </c>
      <c r="J17" s="24">
        <v>20504391.359999999</v>
      </c>
      <c r="K17" s="24">
        <v>15373661.810000001</v>
      </c>
      <c r="L17" s="68">
        <f t="shared" si="1"/>
        <v>74.97741113150505</v>
      </c>
      <c r="M17" s="6"/>
    </row>
    <row r="18" spans="2:13" s="5" customFormat="1" ht="47.25" outlineLevel="5" x14ac:dyDescent="0.3">
      <c r="B18" s="22" t="s">
        <v>186</v>
      </c>
      <c r="C18" s="16" t="s">
        <v>6</v>
      </c>
      <c r="D18" s="16" t="s">
        <v>7</v>
      </c>
      <c r="E18" s="16" t="s">
        <v>10</v>
      </c>
      <c r="F18" s="16" t="s">
        <v>11</v>
      </c>
      <c r="G18" s="16" t="s">
        <v>15</v>
      </c>
      <c r="H18" s="16" t="s">
        <v>17</v>
      </c>
      <c r="I18" s="24">
        <v>4844106</v>
      </c>
      <c r="J18" s="24">
        <v>20504391.359999999</v>
      </c>
      <c r="K18" s="24">
        <v>15373661.810000001</v>
      </c>
      <c r="L18" s="68">
        <f t="shared" si="1"/>
        <v>74.97741113150505</v>
      </c>
      <c r="M18" s="6"/>
    </row>
    <row r="19" spans="2:13" s="5" customFormat="1" ht="18.75" outlineLevel="6" x14ac:dyDescent="0.3">
      <c r="B19" s="22" t="s">
        <v>149</v>
      </c>
      <c r="C19" s="16" t="s">
        <v>6</v>
      </c>
      <c r="D19" s="16" t="s">
        <v>7</v>
      </c>
      <c r="E19" s="16" t="s">
        <v>10</v>
      </c>
      <c r="F19" s="16" t="s">
        <v>11</v>
      </c>
      <c r="G19" s="16" t="s">
        <v>15</v>
      </c>
      <c r="H19" s="16" t="s">
        <v>18</v>
      </c>
      <c r="I19" s="24">
        <v>548000</v>
      </c>
      <c r="J19" s="24">
        <v>377512</v>
      </c>
      <c r="K19" s="24">
        <v>377512</v>
      </c>
      <c r="L19" s="68">
        <f t="shared" si="1"/>
        <v>100</v>
      </c>
      <c r="M19" s="6"/>
    </row>
    <row r="20" spans="2:13" s="5" customFormat="1" ht="18.75" outlineLevel="4" x14ac:dyDescent="0.3">
      <c r="B20" s="22" t="s">
        <v>150</v>
      </c>
      <c r="C20" s="16" t="s">
        <v>6</v>
      </c>
      <c r="D20" s="16" t="s">
        <v>7</v>
      </c>
      <c r="E20" s="16" t="s">
        <v>10</v>
      </c>
      <c r="F20" s="16" t="s">
        <v>11</v>
      </c>
      <c r="G20" s="16" t="s">
        <v>15</v>
      </c>
      <c r="H20" s="16" t="s">
        <v>19</v>
      </c>
      <c r="I20" s="24">
        <v>548000</v>
      </c>
      <c r="J20" s="24">
        <v>377512</v>
      </c>
      <c r="K20" s="24">
        <v>377512</v>
      </c>
      <c r="L20" s="68">
        <f t="shared" si="1"/>
        <v>100</v>
      </c>
      <c r="M20" s="6"/>
    </row>
    <row r="21" spans="2:13" s="5" customFormat="1" ht="47.25" outlineLevel="5" x14ac:dyDescent="0.3">
      <c r="B21" s="22" t="s">
        <v>153</v>
      </c>
      <c r="C21" s="16" t="s">
        <v>6</v>
      </c>
      <c r="D21" s="16" t="s">
        <v>7</v>
      </c>
      <c r="E21" s="16" t="s">
        <v>10</v>
      </c>
      <c r="F21" s="16" t="s">
        <v>11</v>
      </c>
      <c r="G21" s="16" t="s">
        <v>20</v>
      </c>
      <c r="H21" s="23" t="s">
        <v>155</v>
      </c>
      <c r="I21" s="24">
        <v>174000</v>
      </c>
      <c r="J21" s="24">
        <v>222232.5</v>
      </c>
      <c r="K21" s="24">
        <v>220944.3</v>
      </c>
      <c r="L21" s="68">
        <f t="shared" si="1"/>
        <v>99.420336809422565</v>
      </c>
      <c r="M21" s="6"/>
    </row>
    <row r="22" spans="2:13" s="5" customFormat="1" ht="47.25" outlineLevel="6" x14ac:dyDescent="0.3">
      <c r="B22" s="22" t="s">
        <v>185</v>
      </c>
      <c r="C22" s="16" t="s">
        <v>6</v>
      </c>
      <c r="D22" s="16" t="s">
        <v>7</v>
      </c>
      <c r="E22" s="16" t="s">
        <v>10</v>
      </c>
      <c r="F22" s="16" t="s">
        <v>11</v>
      </c>
      <c r="G22" s="16" t="s">
        <v>20</v>
      </c>
      <c r="H22" s="16" t="s">
        <v>16</v>
      </c>
      <c r="I22" s="24">
        <v>174000</v>
      </c>
      <c r="J22" s="24">
        <v>222232.5</v>
      </c>
      <c r="K22" s="24">
        <v>220944.3</v>
      </c>
      <c r="L22" s="68">
        <f t="shared" si="1"/>
        <v>99.420336809422565</v>
      </c>
      <c r="M22" s="6"/>
    </row>
    <row r="23" spans="2:13" s="5" customFormat="1" ht="47.25" outlineLevel="5" x14ac:dyDescent="0.3">
      <c r="B23" s="22" t="s">
        <v>186</v>
      </c>
      <c r="C23" s="16" t="s">
        <v>6</v>
      </c>
      <c r="D23" s="16" t="s">
        <v>7</v>
      </c>
      <c r="E23" s="16" t="s">
        <v>10</v>
      </c>
      <c r="F23" s="16" t="s">
        <v>11</v>
      </c>
      <c r="G23" s="16" t="s">
        <v>20</v>
      </c>
      <c r="H23" s="16" t="s">
        <v>17</v>
      </c>
      <c r="I23" s="24">
        <v>174000</v>
      </c>
      <c r="J23" s="24">
        <v>222232.5</v>
      </c>
      <c r="K23" s="24">
        <v>220944.3</v>
      </c>
      <c r="L23" s="68">
        <f t="shared" si="1"/>
        <v>99.420336809422565</v>
      </c>
      <c r="M23" s="6"/>
    </row>
    <row r="24" spans="2:13" s="5" customFormat="1" ht="31.5" outlineLevel="4" x14ac:dyDescent="0.3">
      <c r="B24" s="22" t="s">
        <v>187</v>
      </c>
      <c r="C24" s="16" t="s">
        <v>6</v>
      </c>
      <c r="D24" s="16" t="s">
        <v>7</v>
      </c>
      <c r="E24" s="16" t="s">
        <v>10</v>
      </c>
      <c r="F24" s="16" t="s">
        <v>11</v>
      </c>
      <c r="G24" s="16" t="s">
        <v>23</v>
      </c>
      <c r="H24" s="23" t="s">
        <v>155</v>
      </c>
      <c r="I24" s="24">
        <v>78000</v>
      </c>
      <c r="J24" s="24">
        <v>78000</v>
      </c>
      <c r="K24" s="24">
        <v>78000</v>
      </c>
      <c r="L24" s="68">
        <f t="shared" si="1"/>
        <v>100</v>
      </c>
      <c r="M24" s="6"/>
    </row>
    <row r="25" spans="2:13" s="5" customFormat="1" ht="18.75" outlineLevel="5" x14ac:dyDescent="0.3">
      <c r="B25" s="22" t="s">
        <v>149</v>
      </c>
      <c r="C25" s="16" t="s">
        <v>6</v>
      </c>
      <c r="D25" s="16" t="s">
        <v>7</v>
      </c>
      <c r="E25" s="16" t="s">
        <v>10</v>
      </c>
      <c r="F25" s="16" t="s">
        <v>11</v>
      </c>
      <c r="G25" s="16" t="s">
        <v>23</v>
      </c>
      <c r="H25" s="16" t="s">
        <v>18</v>
      </c>
      <c r="I25" s="24">
        <v>78000</v>
      </c>
      <c r="J25" s="24">
        <v>78000</v>
      </c>
      <c r="K25" s="24">
        <v>78000</v>
      </c>
      <c r="L25" s="68">
        <f t="shared" si="1"/>
        <v>100</v>
      </c>
      <c r="M25" s="6"/>
    </row>
    <row r="26" spans="2:13" s="5" customFormat="1" ht="18.75" outlineLevel="6" x14ac:dyDescent="0.3">
      <c r="B26" s="22" t="s">
        <v>150</v>
      </c>
      <c r="C26" s="16" t="s">
        <v>6</v>
      </c>
      <c r="D26" s="16" t="s">
        <v>7</v>
      </c>
      <c r="E26" s="16" t="s">
        <v>10</v>
      </c>
      <c r="F26" s="16" t="s">
        <v>11</v>
      </c>
      <c r="G26" s="16" t="s">
        <v>23</v>
      </c>
      <c r="H26" s="16" t="s">
        <v>19</v>
      </c>
      <c r="I26" s="24">
        <v>78000</v>
      </c>
      <c r="J26" s="24">
        <v>78000</v>
      </c>
      <c r="K26" s="24">
        <v>78000</v>
      </c>
      <c r="L26" s="68">
        <f t="shared" si="1"/>
        <v>100</v>
      </c>
      <c r="M26" s="6"/>
    </row>
    <row r="27" spans="2:13" s="5" customFormat="1" ht="94.5" outlineLevel="4" x14ac:dyDescent="0.3">
      <c r="B27" s="22" t="s">
        <v>188</v>
      </c>
      <c r="C27" s="16" t="s">
        <v>6</v>
      </c>
      <c r="D27" s="16" t="s">
        <v>7</v>
      </c>
      <c r="E27" s="16" t="s">
        <v>10</v>
      </c>
      <c r="F27" s="16" t="s">
        <v>11</v>
      </c>
      <c r="G27" s="16" t="s">
        <v>189</v>
      </c>
      <c r="H27" s="23" t="s">
        <v>155</v>
      </c>
      <c r="I27" s="24">
        <v>0</v>
      </c>
      <c r="J27" s="24">
        <v>342828.04</v>
      </c>
      <c r="K27" s="24">
        <v>342828.04</v>
      </c>
      <c r="L27" s="68">
        <f t="shared" si="1"/>
        <v>100</v>
      </c>
      <c r="M27" s="6"/>
    </row>
    <row r="28" spans="2:13" s="5" customFormat="1" ht="94.5" outlineLevel="5" x14ac:dyDescent="0.3">
      <c r="B28" s="22" t="s">
        <v>182</v>
      </c>
      <c r="C28" s="16" t="s">
        <v>6</v>
      </c>
      <c r="D28" s="16" t="s">
        <v>7</v>
      </c>
      <c r="E28" s="16" t="s">
        <v>10</v>
      </c>
      <c r="F28" s="16" t="s">
        <v>11</v>
      </c>
      <c r="G28" s="16" t="s">
        <v>189</v>
      </c>
      <c r="H28" s="16" t="s">
        <v>12</v>
      </c>
      <c r="I28" s="24">
        <v>0</v>
      </c>
      <c r="J28" s="24">
        <v>342828.04</v>
      </c>
      <c r="K28" s="24">
        <v>342828.04</v>
      </c>
      <c r="L28" s="68">
        <f t="shared" si="1"/>
        <v>100</v>
      </c>
      <c r="M28" s="6"/>
    </row>
    <row r="29" spans="2:13" s="5" customFormat="1" ht="47.25" outlineLevel="6" x14ac:dyDescent="0.3">
      <c r="B29" s="22" t="s">
        <v>183</v>
      </c>
      <c r="C29" s="16" t="s">
        <v>6</v>
      </c>
      <c r="D29" s="16" t="s">
        <v>7</v>
      </c>
      <c r="E29" s="16" t="s">
        <v>10</v>
      </c>
      <c r="F29" s="16" t="s">
        <v>11</v>
      </c>
      <c r="G29" s="16" t="s">
        <v>189</v>
      </c>
      <c r="H29" s="16" t="s">
        <v>13</v>
      </c>
      <c r="I29" s="24">
        <v>0</v>
      </c>
      <c r="J29" s="24">
        <v>342828.04</v>
      </c>
      <c r="K29" s="24">
        <v>342828.04</v>
      </c>
      <c r="L29" s="68">
        <f t="shared" si="1"/>
        <v>100</v>
      </c>
      <c r="M29" s="6"/>
    </row>
    <row r="30" spans="2:13" s="5" customFormat="1" ht="94.5" outlineLevel="5" x14ac:dyDescent="0.3">
      <c r="B30" s="22" t="s">
        <v>190</v>
      </c>
      <c r="C30" s="16" t="s">
        <v>6</v>
      </c>
      <c r="D30" s="16" t="s">
        <v>7</v>
      </c>
      <c r="E30" s="16" t="s">
        <v>10</v>
      </c>
      <c r="F30" s="16" t="s">
        <v>11</v>
      </c>
      <c r="G30" s="16" t="s">
        <v>25</v>
      </c>
      <c r="H30" s="23" t="s">
        <v>155</v>
      </c>
      <c r="I30" s="24">
        <v>19741</v>
      </c>
      <c r="J30" s="24">
        <v>19741</v>
      </c>
      <c r="K30" s="24">
        <v>19741</v>
      </c>
      <c r="L30" s="68">
        <f t="shared" si="1"/>
        <v>100</v>
      </c>
      <c r="M30" s="6"/>
    </row>
    <row r="31" spans="2:13" s="5" customFormat="1" ht="47.25" outlineLevel="6" x14ac:dyDescent="0.3">
      <c r="B31" s="22" t="s">
        <v>185</v>
      </c>
      <c r="C31" s="16" t="s">
        <v>6</v>
      </c>
      <c r="D31" s="16" t="s">
        <v>7</v>
      </c>
      <c r="E31" s="16" t="s">
        <v>10</v>
      </c>
      <c r="F31" s="16" t="s">
        <v>11</v>
      </c>
      <c r="G31" s="16" t="s">
        <v>25</v>
      </c>
      <c r="H31" s="16" t="s">
        <v>16</v>
      </c>
      <c r="I31" s="24">
        <v>19741</v>
      </c>
      <c r="J31" s="24">
        <v>19741</v>
      </c>
      <c r="K31" s="24">
        <v>19741</v>
      </c>
      <c r="L31" s="68">
        <f t="shared" si="1"/>
        <v>100</v>
      </c>
      <c r="M31" s="6"/>
    </row>
    <row r="32" spans="2:13" s="5" customFormat="1" ht="47.25" outlineLevel="4" x14ac:dyDescent="0.3">
      <c r="B32" s="22" t="s">
        <v>186</v>
      </c>
      <c r="C32" s="16" t="s">
        <v>6</v>
      </c>
      <c r="D32" s="16" t="s">
        <v>7</v>
      </c>
      <c r="E32" s="16" t="s">
        <v>10</v>
      </c>
      <c r="F32" s="16" t="s">
        <v>11</v>
      </c>
      <c r="G32" s="16" t="s">
        <v>25</v>
      </c>
      <c r="H32" s="16" t="s">
        <v>17</v>
      </c>
      <c r="I32" s="24">
        <v>19741</v>
      </c>
      <c r="J32" s="24">
        <v>19741</v>
      </c>
      <c r="K32" s="24">
        <v>19741</v>
      </c>
      <c r="L32" s="68">
        <f t="shared" si="1"/>
        <v>100</v>
      </c>
      <c r="M32" s="6"/>
    </row>
    <row r="33" spans="2:14" s="5" customFormat="1" ht="94.5" outlineLevel="5" x14ac:dyDescent="0.3">
      <c r="B33" s="22" t="s">
        <v>191</v>
      </c>
      <c r="C33" s="16" t="s">
        <v>6</v>
      </c>
      <c r="D33" s="16" t="s">
        <v>7</v>
      </c>
      <c r="E33" s="16" t="s">
        <v>10</v>
      </c>
      <c r="F33" s="16" t="s">
        <v>11</v>
      </c>
      <c r="G33" s="16" t="s">
        <v>26</v>
      </c>
      <c r="H33" s="23" t="s">
        <v>155</v>
      </c>
      <c r="I33" s="24">
        <v>7013</v>
      </c>
      <c r="J33" s="24">
        <v>7013</v>
      </c>
      <c r="K33" s="24">
        <v>7013</v>
      </c>
      <c r="L33" s="68">
        <f t="shared" si="1"/>
        <v>100</v>
      </c>
      <c r="M33" s="6"/>
    </row>
    <row r="34" spans="2:14" s="5" customFormat="1" ht="47.25" outlineLevel="6" x14ac:dyDescent="0.3">
      <c r="B34" s="22" t="s">
        <v>185</v>
      </c>
      <c r="C34" s="16" t="s">
        <v>6</v>
      </c>
      <c r="D34" s="16" t="s">
        <v>7</v>
      </c>
      <c r="E34" s="16" t="s">
        <v>10</v>
      </c>
      <c r="F34" s="16" t="s">
        <v>11</v>
      </c>
      <c r="G34" s="16" t="s">
        <v>26</v>
      </c>
      <c r="H34" s="16" t="s">
        <v>16</v>
      </c>
      <c r="I34" s="24">
        <v>7013</v>
      </c>
      <c r="J34" s="24">
        <v>7013</v>
      </c>
      <c r="K34" s="24">
        <v>7013</v>
      </c>
      <c r="L34" s="68">
        <f t="shared" si="1"/>
        <v>100</v>
      </c>
      <c r="M34" s="6"/>
    </row>
    <row r="35" spans="2:14" s="5" customFormat="1" ht="47.25" outlineLevel="4" x14ac:dyDescent="0.3">
      <c r="B35" s="22" t="s">
        <v>186</v>
      </c>
      <c r="C35" s="16" t="s">
        <v>6</v>
      </c>
      <c r="D35" s="16" t="s">
        <v>7</v>
      </c>
      <c r="E35" s="16" t="s">
        <v>10</v>
      </c>
      <c r="F35" s="16" t="s">
        <v>11</v>
      </c>
      <c r="G35" s="16" t="s">
        <v>26</v>
      </c>
      <c r="H35" s="16" t="s">
        <v>17</v>
      </c>
      <c r="I35" s="24">
        <v>7013</v>
      </c>
      <c r="J35" s="24">
        <v>7013</v>
      </c>
      <c r="K35" s="24">
        <v>7013</v>
      </c>
      <c r="L35" s="68">
        <f t="shared" si="1"/>
        <v>100</v>
      </c>
      <c r="M35" s="6"/>
    </row>
    <row r="36" spans="2:14" s="5" customFormat="1" ht="141.75" outlineLevel="5" x14ac:dyDescent="0.3">
      <c r="B36" s="22" t="s">
        <v>192</v>
      </c>
      <c r="C36" s="16" t="s">
        <v>6</v>
      </c>
      <c r="D36" s="16" t="s">
        <v>7</v>
      </c>
      <c r="E36" s="16" t="s">
        <v>10</v>
      </c>
      <c r="F36" s="16" t="s">
        <v>11</v>
      </c>
      <c r="G36" s="16" t="s">
        <v>27</v>
      </c>
      <c r="H36" s="23" t="s">
        <v>155</v>
      </c>
      <c r="I36" s="24">
        <v>6309</v>
      </c>
      <c r="J36" s="24">
        <v>6309</v>
      </c>
      <c r="K36" s="24">
        <v>6309</v>
      </c>
      <c r="L36" s="68">
        <f t="shared" si="1"/>
        <v>100</v>
      </c>
      <c r="M36" s="6"/>
    </row>
    <row r="37" spans="2:14" s="5" customFormat="1" ht="47.25" outlineLevel="6" x14ac:dyDescent="0.3">
      <c r="B37" s="22" t="s">
        <v>185</v>
      </c>
      <c r="C37" s="16" t="s">
        <v>6</v>
      </c>
      <c r="D37" s="16" t="s">
        <v>7</v>
      </c>
      <c r="E37" s="16" t="s">
        <v>10</v>
      </c>
      <c r="F37" s="16" t="s">
        <v>11</v>
      </c>
      <c r="G37" s="16" t="s">
        <v>27</v>
      </c>
      <c r="H37" s="16" t="s">
        <v>16</v>
      </c>
      <c r="I37" s="24">
        <v>6309</v>
      </c>
      <c r="J37" s="24">
        <v>6309</v>
      </c>
      <c r="K37" s="24">
        <v>6309</v>
      </c>
      <c r="L37" s="68">
        <f t="shared" si="1"/>
        <v>100</v>
      </c>
      <c r="M37" s="6"/>
    </row>
    <row r="38" spans="2:14" s="5" customFormat="1" ht="47.25" outlineLevel="4" x14ac:dyDescent="0.3">
      <c r="B38" s="22" t="s">
        <v>186</v>
      </c>
      <c r="C38" s="16" t="s">
        <v>6</v>
      </c>
      <c r="D38" s="16" t="s">
        <v>7</v>
      </c>
      <c r="E38" s="16" t="s">
        <v>10</v>
      </c>
      <c r="F38" s="16" t="s">
        <v>11</v>
      </c>
      <c r="G38" s="16" t="s">
        <v>27</v>
      </c>
      <c r="H38" s="16" t="s">
        <v>17</v>
      </c>
      <c r="I38" s="24">
        <v>6309</v>
      </c>
      <c r="J38" s="24">
        <v>6309</v>
      </c>
      <c r="K38" s="24">
        <v>6309</v>
      </c>
      <c r="L38" s="68">
        <f t="shared" si="1"/>
        <v>100</v>
      </c>
      <c r="M38" s="6"/>
    </row>
    <row r="39" spans="2:14" s="5" customFormat="1" ht="94.5" outlineLevel="5" x14ac:dyDescent="0.3">
      <c r="B39" s="22" t="s">
        <v>193</v>
      </c>
      <c r="C39" s="16" t="s">
        <v>6</v>
      </c>
      <c r="D39" s="16" t="s">
        <v>7</v>
      </c>
      <c r="E39" s="16" t="s">
        <v>10</v>
      </c>
      <c r="F39" s="16" t="s">
        <v>11</v>
      </c>
      <c r="G39" s="16" t="s">
        <v>28</v>
      </c>
      <c r="H39" s="23" t="s">
        <v>155</v>
      </c>
      <c r="I39" s="24">
        <v>13646</v>
      </c>
      <c r="J39" s="24">
        <v>13646</v>
      </c>
      <c r="K39" s="24">
        <v>13646</v>
      </c>
      <c r="L39" s="68">
        <f t="shared" si="1"/>
        <v>100</v>
      </c>
      <c r="M39" s="6"/>
    </row>
    <row r="40" spans="2:14" s="5" customFormat="1" ht="47.25" outlineLevel="6" x14ac:dyDescent="0.3">
      <c r="B40" s="22" t="s">
        <v>185</v>
      </c>
      <c r="C40" s="16" t="s">
        <v>6</v>
      </c>
      <c r="D40" s="16" t="s">
        <v>7</v>
      </c>
      <c r="E40" s="16" t="s">
        <v>10</v>
      </c>
      <c r="F40" s="16" t="s">
        <v>11</v>
      </c>
      <c r="G40" s="16" t="s">
        <v>28</v>
      </c>
      <c r="H40" s="16" t="s">
        <v>16</v>
      </c>
      <c r="I40" s="24">
        <v>13646</v>
      </c>
      <c r="J40" s="24">
        <v>13646</v>
      </c>
      <c r="K40" s="24">
        <v>13646</v>
      </c>
      <c r="L40" s="68">
        <f t="shared" si="1"/>
        <v>100</v>
      </c>
      <c r="M40" s="6"/>
    </row>
    <row r="41" spans="2:14" s="7" customFormat="1" ht="47.25" outlineLevel="2" x14ac:dyDescent="0.3">
      <c r="B41" s="22" t="s">
        <v>186</v>
      </c>
      <c r="C41" s="16" t="s">
        <v>6</v>
      </c>
      <c r="D41" s="16" t="s">
        <v>7</v>
      </c>
      <c r="E41" s="16" t="s">
        <v>10</v>
      </c>
      <c r="F41" s="16" t="s">
        <v>11</v>
      </c>
      <c r="G41" s="16" t="s">
        <v>28</v>
      </c>
      <c r="H41" s="16" t="s">
        <v>17</v>
      </c>
      <c r="I41" s="24">
        <v>13646</v>
      </c>
      <c r="J41" s="24">
        <v>13646</v>
      </c>
      <c r="K41" s="24">
        <v>13646</v>
      </c>
      <c r="L41" s="68">
        <f t="shared" si="1"/>
        <v>100</v>
      </c>
      <c r="M41" s="8"/>
    </row>
    <row r="42" spans="2:14" s="7" customFormat="1" ht="94.5" outlineLevel="3" x14ac:dyDescent="0.3">
      <c r="B42" s="17" t="s">
        <v>194</v>
      </c>
      <c r="C42" s="18" t="s">
        <v>6</v>
      </c>
      <c r="D42" s="18" t="s">
        <v>7</v>
      </c>
      <c r="E42" s="18" t="s">
        <v>29</v>
      </c>
      <c r="F42" s="19" t="s">
        <v>155</v>
      </c>
      <c r="G42" s="19" t="s">
        <v>155</v>
      </c>
      <c r="H42" s="19" t="s">
        <v>155</v>
      </c>
      <c r="I42" s="20">
        <f>I44+I47+I52+I57</f>
        <v>1009298.2</v>
      </c>
      <c r="J42" s="20">
        <f t="shared" ref="J42" si="4">J44+J47+J52+J57</f>
        <v>1010225.2</v>
      </c>
      <c r="K42" s="20">
        <f>K44+K47+K52+K57</f>
        <v>731872.04999999993</v>
      </c>
      <c r="L42" s="67">
        <f t="shared" si="1"/>
        <v>72.446425806839898</v>
      </c>
      <c r="M42" s="8"/>
    </row>
    <row r="43" spans="2:14" s="5" customFormat="1" ht="18.75" outlineLevel="4" x14ac:dyDescent="0.3">
      <c r="B43" s="17" t="s">
        <v>152</v>
      </c>
      <c r="C43" s="18" t="s">
        <v>6</v>
      </c>
      <c r="D43" s="18" t="s">
        <v>7</v>
      </c>
      <c r="E43" s="18" t="s">
        <v>29</v>
      </c>
      <c r="F43" s="18" t="s">
        <v>11</v>
      </c>
      <c r="G43" s="21" t="s">
        <v>155</v>
      </c>
      <c r="H43" s="21" t="s">
        <v>155</v>
      </c>
      <c r="I43" s="20">
        <f>I42</f>
        <v>1009298.2</v>
      </c>
      <c r="J43" s="20">
        <f t="shared" ref="J43:K43" si="5">J42</f>
        <v>1010225.2</v>
      </c>
      <c r="K43" s="20">
        <f t="shared" si="5"/>
        <v>731872.04999999993</v>
      </c>
      <c r="L43" s="67">
        <f t="shared" si="1"/>
        <v>72.446425806839898</v>
      </c>
      <c r="M43" s="6"/>
      <c r="N43" s="33"/>
    </row>
    <row r="44" spans="2:14" s="5" customFormat="1" ht="204.75" outlineLevel="5" x14ac:dyDescent="0.3">
      <c r="B44" s="22" t="s">
        <v>195</v>
      </c>
      <c r="C44" s="16" t="s">
        <v>6</v>
      </c>
      <c r="D44" s="16" t="s">
        <v>7</v>
      </c>
      <c r="E44" s="16" t="s">
        <v>29</v>
      </c>
      <c r="F44" s="16" t="s">
        <v>11</v>
      </c>
      <c r="G44" s="16" t="s">
        <v>31</v>
      </c>
      <c r="H44" s="23" t="s">
        <v>155</v>
      </c>
      <c r="I44" s="24">
        <v>255486.2</v>
      </c>
      <c r="J44" s="24">
        <v>255486.2</v>
      </c>
      <c r="K44" s="24">
        <v>118008.36</v>
      </c>
      <c r="L44" s="68">
        <f t="shared" si="1"/>
        <v>46.189719836139872</v>
      </c>
      <c r="M44" s="6"/>
    </row>
    <row r="45" spans="2:14" s="5" customFormat="1" ht="47.25" outlineLevel="6" x14ac:dyDescent="0.3">
      <c r="B45" s="22" t="s">
        <v>185</v>
      </c>
      <c r="C45" s="16" t="s">
        <v>6</v>
      </c>
      <c r="D45" s="16" t="s">
        <v>7</v>
      </c>
      <c r="E45" s="16" t="s">
        <v>29</v>
      </c>
      <c r="F45" s="16" t="s">
        <v>11</v>
      </c>
      <c r="G45" s="16" t="s">
        <v>31</v>
      </c>
      <c r="H45" s="16" t="s">
        <v>16</v>
      </c>
      <c r="I45" s="24">
        <v>255486.2</v>
      </c>
      <c r="J45" s="24">
        <v>255486.2</v>
      </c>
      <c r="K45" s="24">
        <v>118008.36</v>
      </c>
      <c r="L45" s="68">
        <f t="shared" si="1"/>
        <v>46.189719836139872</v>
      </c>
      <c r="M45" s="6"/>
    </row>
    <row r="46" spans="2:14" s="5" customFormat="1" ht="47.25" outlineLevel="4" x14ac:dyDescent="0.3">
      <c r="B46" s="22" t="s">
        <v>186</v>
      </c>
      <c r="C46" s="16" t="s">
        <v>6</v>
      </c>
      <c r="D46" s="16" t="s">
        <v>7</v>
      </c>
      <c r="E46" s="16" t="s">
        <v>29</v>
      </c>
      <c r="F46" s="16" t="s">
        <v>11</v>
      </c>
      <c r="G46" s="16" t="s">
        <v>31</v>
      </c>
      <c r="H46" s="16" t="s">
        <v>17</v>
      </c>
      <c r="I46" s="24">
        <v>255486.2</v>
      </c>
      <c r="J46" s="24">
        <v>255486.2</v>
      </c>
      <c r="K46" s="24">
        <v>118008.36</v>
      </c>
      <c r="L46" s="68">
        <f t="shared" si="1"/>
        <v>46.189719836139872</v>
      </c>
      <c r="M46" s="6"/>
    </row>
    <row r="47" spans="2:14" s="5" customFormat="1" ht="141.75" outlineLevel="5" x14ac:dyDescent="0.3">
      <c r="B47" s="22" t="s">
        <v>196</v>
      </c>
      <c r="C47" s="16" t="s">
        <v>6</v>
      </c>
      <c r="D47" s="16" t="s">
        <v>7</v>
      </c>
      <c r="E47" s="16" t="s">
        <v>29</v>
      </c>
      <c r="F47" s="16" t="s">
        <v>11</v>
      </c>
      <c r="G47" s="16" t="s">
        <v>197</v>
      </c>
      <c r="H47" s="23" t="s">
        <v>155</v>
      </c>
      <c r="I47" s="24">
        <v>59724</v>
      </c>
      <c r="J47" s="24">
        <v>59724</v>
      </c>
      <c r="K47" s="24">
        <v>38601.11</v>
      </c>
      <c r="L47" s="68">
        <f t="shared" si="1"/>
        <v>64.632492800214322</v>
      </c>
      <c r="M47" s="6"/>
    </row>
    <row r="48" spans="2:14" s="5" customFormat="1" ht="94.5" outlineLevel="6" x14ac:dyDescent="0.3">
      <c r="B48" s="22" t="s">
        <v>182</v>
      </c>
      <c r="C48" s="16" t="s">
        <v>6</v>
      </c>
      <c r="D48" s="16" t="s">
        <v>7</v>
      </c>
      <c r="E48" s="16" t="s">
        <v>29</v>
      </c>
      <c r="F48" s="16" t="s">
        <v>11</v>
      </c>
      <c r="G48" s="16" t="s">
        <v>197</v>
      </c>
      <c r="H48" s="16" t="s">
        <v>12</v>
      </c>
      <c r="I48" s="24">
        <v>38597</v>
      </c>
      <c r="J48" s="24">
        <v>38779.68</v>
      </c>
      <c r="K48" s="24">
        <v>37401.11</v>
      </c>
      <c r="L48" s="68">
        <f t="shared" si="1"/>
        <v>96.445122806583242</v>
      </c>
      <c r="M48" s="6"/>
    </row>
    <row r="49" spans="2:14" s="5" customFormat="1" ht="47.25" outlineLevel="5" x14ac:dyDescent="0.3">
      <c r="B49" s="22" t="s">
        <v>183</v>
      </c>
      <c r="C49" s="16" t="s">
        <v>6</v>
      </c>
      <c r="D49" s="16" t="s">
        <v>7</v>
      </c>
      <c r="E49" s="16" t="s">
        <v>29</v>
      </c>
      <c r="F49" s="16" t="s">
        <v>11</v>
      </c>
      <c r="G49" s="16" t="s">
        <v>197</v>
      </c>
      <c r="H49" s="16" t="s">
        <v>13</v>
      </c>
      <c r="I49" s="24">
        <v>38597</v>
      </c>
      <c r="J49" s="24">
        <v>38779.68</v>
      </c>
      <c r="K49" s="24">
        <v>37401.11</v>
      </c>
      <c r="L49" s="68">
        <f>K50/J50*100</f>
        <v>5.7294770133382222</v>
      </c>
      <c r="M49" s="6"/>
    </row>
    <row r="50" spans="2:14" s="5" customFormat="1" ht="47.25" outlineLevel="6" x14ac:dyDescent="0.3">
      <c r="B50" s="22" t="s">
        <v>185</v>
      </c>
      <c r="C50" s="16" t="s">
        <v>6</v>
      </c>
      <c r="D50" s="16" t="s">
        <v>7</v>
      </c>
      <c r="E50" s="16" t="s">
        <v>29</v>
      </c>
      <c r="F50" s="16" t="s">
        <v>11</v>
      </c>
      <c r="G50" s="16" t="s">
        <v>197</v>
      </c>
      <c r="H50" s="16" t="s">
        <v>16</v>
      </c>
      <c r="I50" s="24">
        <v>21127</v>
      </c>
      <c r="J50" s="24">
        <v>20944.32</v>
      </c>
      <c r="K50" s="24">
        <v>1200</v>
      </c>
      <c r="L50" s="68">
        <f>K51/J51*100</f>
        <v>5.7294770133382222</v>
      </c>
      <c r="M50" s="6"/>
    </row>
    <row r="51" spans="2:14" s="5" customFormat="1" ht="47.25" outlineLevel="4" x14ac:dyDescent="0.3">
      <c r="B51" s="22" t="s">
        <v>186</v>
      </c>
      <c r="C51" s="16" t="s">
        <v>6</v>
      </c>
      <c r="D51" s="16" t="s">
        <v>7</v>
      </c>
      <c r="E51" s="16" t="s">
        <v>29</v>
      </c>
      <c r="F51" s="16" t="s">
        <v>11</v>
      </c>
      <c r="G51" s="16" t="s">
        <v>197</v>
      </c>
      <c r="H51" s="16" t="s">
        <v>17</v>
      </c>
      <c r="I51" s="24">
        <v>21127</v>
      </c>
      <c r="J51" s="24">
        <v>20944.32</v>
      </c>
      <c r="K51" s="24">
        <v>1200</v>
      </c>
      <c r="L51" s="68">
        <f t="shared" si="1"/>
        <v>5.7294770133382222</v>
      </c>
      <c r="M51" s="6"/>
    </row>
    <row r="52" spans="2:14" s="5" customFormat="1" ht="47.25" outlineLevel="5" x14ac:dyDescent="0.3">
      <c r="B52" s="22" t="s">
        <v>198</v>
      </c>
      <c r="C52" s="16" t="s">
        <v>6</v>
      </c>
      <c r="D52" s="16" t="s">
        <v>7</v>
      </c>
      <c r="E52" s="16" t="s">
        <v>29</v>
      </c>
      <c r="F52" s="16" t="s">
        <v>11</v>
      </c>
      <c r="G52" s="16" t="s">
        <v>32</v>
      </c>
      <c r="H52" s="23" t="s">
        <v>155</v>
      </c>
      <c r="I52" s="24">
        <v>689965</v>
      </c>
      <c r="J52" s="24">
        <v>690892</v>
      </c>
      <c r="K52" s="65">
        <v>575262.57999999996</v>
      </c>
      <c r="L52" s="68">
        <f t="shared" si="1"/>
        <v>83.263748892735762</v>
      </c>
      <c r="M52" s="6"/>
    </row>
    <row r="53" spans="2:14" s="5" customFormat="1" ht="94.5" outlineLevel="6" x14ac:dyDescent="0.3">
      <c r="B53" s="22" t="s">
        <v>182</v>
      </c>
      <c r="C53" s="16" t="s">
        <v>6</v>
      </c>
      <c r="D53" s="16" t="s">
        <v>7</v>
      </c>
      <c r="E53" s="16" t="s">
        <v>29</v>
      </c>
      <c r="F53" s="16" t="s">
        <v>11</v>
      </c>
      <c r="G53" s="16" t="s">
        <v>32</v>
      </c>
      <c r="H53" s="16" t="s">
        <v>12</v>
      </c>
      <c r="I53" s="24">
        <v>629595</v>
      </c>
      <c r="J53" s="24">
        <v>630523</v>
      </c>
      <c r="K53" s="24">
        <v>533655.61</v>
      </c>
      <c r="L53" s="68">
        <f t="shared" si="1"/>
        <v>84.636977556726706</v>
      </c>
      <c r="M53" s="13"/>
    </row>
    <row r="54" spans="2:14" s="5" customFormat="1" ht="47.25" outlineLevel="4" x14ac:dyDescent="0.3">
      <c r="B54" s="22" t="s">
        <v>183</v>
      </c>
      <c r="C54" s="16" t="s">
        <v>6</v>
      </c>
      <c r="D54" s="16" t="s">
        <v>7</v>
      </c>
      <c r="E54" s="16" t="s">
        <v>29</v>
      </c>
      <c r="F54" s="16" t="s">
        <v>11</v>
      </c>
      <c r="G54" s="16" t="s">
        <v>32</v>
      </c>
      <c r="H54" s="16" t="s">
        <v>13</v>
      </c>
      <c r="I54" s="24">
        <v>629595</v>
      </c>
      <c r="J54" s="24">
        <v>630523</v>
      </c>
      <c r="K54" s="24">
        <v>533655.61</v>
      </c>
      <c r="L54" s="68">
        <f t="shared" si="1"/>
        <v>84.636977556726706</v>
      </c>
      <c r="M54" s="13"/>
    </row>
    <row r="55" spans="2:14" s="5" customFormat="1" ht="47.25" outlineLevel="5" x14ac:dyDescent="0.3">
      <c r="B55" s="22" t="s">
        <v>185</v>
      </c>
      <c r="C55" s="16" t="s">
        <v>6</v>
      </c>
      <c r="D55" s="16" t="s">
        <v>7</v>
      </c>
      <c r="E55" s="16" t="s">
        <v>29</v>
      </c>
      <c r="F55" s="16" t="s">
        <v>11</v>
      </c>
      <c r="G55" s="16" t="s">
        <v>32</v>
      </c>
      <c r="H55" s="16" t="s">
        <v>16</v>
      </c>
      <c r="I55" s="24">
        <v>60369</v>
      </c>
      <c r="J55" s="24">
        <v>60369</v>
      </c>
      <c r="K55" s="24">
        <v>41606.97</v>
      </c>
      <c r="L55" s="68">
        <f t="shared" si="1"/>
        <v>68.92108532524972</v>
      </c>
      <c r="M55" s="13"/>
    </row>
    <row r="56" spans="2:14" s="5" customFormat="1" ht="47.25" outlineLevel="6" x14ac:dyDescent="0.3">
      <c r="B56" s="22" t="s">
        <v>186</v>
      </c>
      <c r="C56" s="16" t="s">
        <v>6</v>
      </c>
      <c r="D56" s="16" t="s">
        <v>7</v>
      </c>
      <c r="E56" s="16" t="s">
        <v>29</v>
      </c>
      <c r="F56" s="16" t="s">
        <v>11</v>
      </c>
      <c r="G56" s="16" t="s">
        <v>32</v>
      </c>
      <c r="H56" s="16" t="s">
        <v>17</v>
      </c>
      <c r="I56" s="24">
        <v>60369</v>
      </c>
      <c r="J56" s="24">
        <v>60369</v>
      </c>
      <c r="K56" s="24">
        <v>41606.97</v>
      </c>
      <c r="L56" s="68">
        <f t="shared" si="1"/>
        <v>68.92108532524972</v>
      </c>
      <c r="M56" s="13"/>
    </row>
    <row r="57" spans="2:14" s="7" customFormat="1" ht="110.25" outlineLevel="2" x14ac:dyDescent="0.3">
      <c r="B57" s="22" t="s">
        <v>199</v>
      </c>
      <c r="C57" s="16" t="s">
        <v>6</v>
      </c>
      <c r="D57" s="16" t="s">
        <v>7</v>
      </c>
      <c r="E57" s="16" t="s">
        <v>29</v>
      </c>
      <c r="F57" s="16" t="s">
        <v>11</v>
      </c>
      <c r="G57" s="16" t="s">
        <v>33</v>
      </c>
      <c r="H57" s="23" t="s">
        <v>155</v>
      </c>
      <c r="I57" s="24">
        <v>4123</v>
      </c>
      <c r="J57" s="24">
        <v>4123</v>
      </c>
      <c r="K57" s="24">
        <v>0</v>
      </c>
      <c r="L57" s="68">
        <f t="shared" si="1"/>
        <v>0</v>
      </c>
      <c r="M57" s="14"/>
    </row>
    <row r="58" spans="2:14" s="7" customFormat="1" ht="47.25" outlineLevel="3" x14ac:dyDescent="0.3">
      <c r="B58" s="22" t="s">
        <v>185</v>
      </c>
      <c r="C58" s="16" t="s">
        <v>6</v>
      </c>
      <c r="D58" s="16" t="s">
        <v>7</v>
      </c>
      <c r="E58" s="16" t="s">
        <v>29</v>
      </c>
      <c r="F58" s="16" t="s">
        <v>11</v>
      </c>
      <c r="G58" s="16" t="s">
        <v>33</v>
      </c>
      <c r="H58" s="16" t="s">
        <v>16</v>
      </c>
      <c r="I58" s="24">
        <v>4123</v>
      </c>
      <c r="J58" s="24">
        <v>4123</v>
      </c>
      <c r="K58" s="24">
        <v>0</v>
      </c>
      <c r="L58" s="68">
        <f t="shared" si="1"/>
        <v>0</v>
      </c>
      <c r="M58" s="14"/>
    </row>
    <row r="59" spans="2:14" s="5" customFormat="1" ht="47.25" outlineLevel="4" x14ac:dyDescent="0.3">
      <c r="B59" s="22" t="s">
        <v>186</v>
      </c>
      <c r="C59" s="16" t="s">
        <v>6</v>
      </c>
      <c r="D59" s="16" t="s">
        <v>7</v>
      </c>
      <c r="E59" s="16" t="s">
        <v>29</v>
      </c>
      <c r="F59" s="16" t="s">
        <v>11</v>
      </c>
      <c r="G59" s="16" t="s">
        <v>33</v>
      </c>
      <c r="H59" s="16" t="s">
        <v>17</v>
      </c>
      <c r="I59" s="24">
        <v>4123</v>
      </c>
      <c r="J59" s="24">
        <v>4123</v>
      </c>
      <c r="K59" s="24">
        <v>0</v>
      </c>
      <c r="L59" s="68">
        <f t="shared" si="1"/>
        <v>0</v>
      </c>
      <c r="M59" s="13"/>
    </row>
    <row r="60" spans="2:14" s="5" customFormat="1" ht="78.75" outlineLevel="5" x14ac:dyDescent="0.3">
      <c r="B60" s="17" t="s">
        <v>200</v>
      </c>
      <c r="C60" s="18" t="s">
        <v>6</v>
      </c>
      <c r="D60" s="18" t="s">
        <v>7</v>
      </c>
      <c r="E60" s="18" t="s">
        <v>34</v>
      </c>
      <c r="F60" s="19" t="s">
        <v>155</v>
      </c>
      <c r="G60" s="19" t="s">
        <v>155</v>
      </c>
      <c r="H60" s="19" t="s">
        <v>155</v>
      </c>
      <c r="I60" s="20">
        <v>3734906</v>
      </c>
      <c r="J60" s="20">
        <v>3758306</v>
      </c>
      <c r="K60" s="20">
        <v>3758301.08</v>
      </c>
      <c r="L60" s="67">
        <f t="shared" si="1"/>
        <v>99.999869089957016</v>
      </c>
      <c r="M60" s="13"/>
    </row>
    <row r="61" spans="2:14" s="5" customFormat="1" ht="18.75" outlineLevel="6" x14ac:dyDescent="0.3">
      <c r="B61" s="17" t="s">
        <v>152</v>
      </c>
      <c r="C61" s="18" t="s">
        <v>6</v>
      </c>
      <c r="D61" s="18" t="s">
        <v>7</v>
      </c>
      <c r="E61" s="18" t="s">
        <v>34</v>
      </c>
      <c r="F61" s="18" t="s">
        <v>11</v>
      </c>
      <c r="G61" s="21" t="s">
        <v>155</v>
      </c>
      <c r="H61" s="21" t="s">
        <v>155</v>
      </c>
      <c r="I61" s="20">
        <v>3734906</v>
      </c>
      <c r="J61" s="20">
        <v>3758306</v>
      </c>
      <c r="K61" s="20">
        <v>3758301.08</v>
      </c>
      <c r="L61" s="67">
        <f t="shared" ref="L61:L132" si="6">K61/J61*100</f>
        <v>99.999869089957016</v>
      </c>
      <c r="M61" s="13"/>
    </row>
    <row r="62" spans="2:14" s="5" customFormat="1" ht="31.5" outlineLevel="6" x14ac:dyDescent="0.3">
      <c r="B62" s="22" t="s">
        <v>201</v>
      </c>
      <c r="C62" s="16" t="s">
        <v>6</v>
      </c>
      <c r="D62" s="16" t="s">
        <v>7</v>
      </c>
      <c r="E62" s="16" t="s">
        <v>34</v>
      </c>
      <c r="F62" s="16" t="s">
        <v>11</v>
      </c>
      <c r="G62" s="16" t="s">
        <v>35</v>
      </c>
      <c r="H62" s="23" t="s">
        <v>155</v>
      </c>
      <c r="I62" s="24">
        <v>3734906</v>
      </c>
      <c r="J62" s="24">
        <v>3758306</v>
      </c>
      <c r="K62" s="24">
        <v>3758301.08</v>
      </c>
      <c r="L62" s="68">
        <f t="shared" si="6"/>
        <v>99.999869089957016</v>
      </c>
      <c r="M62" s="13"/>
    </row>
    <row r="63" spans="2:14" s="5" customFormat="1" ht="31.5" outlineLevel="6" x14ac:dyDescent="0.3">
      <c r="B63" s="22" t="s">
        <v>202</v>
      </c>
      <c r="C63" s="16" t="s">
        <v>6</v>
      </c>
      <c r="D63" s="16" t="s">
        <v>7</v>
      </c>
      <c r="E63" s="16" t="s">
        <v>34</v>
      </c>
      <c r="F63" s="16" t="s">
        <v>11</v>
      </c>
      <c r="G63" s="16" t="s">
        <v>35</v>
      </c>
      <c r="H63" s="16" t="s">
        <v>36</v>
      </c>
      <c r="I63" s="24">
        <v>3734906</v>
      </c>
      <c r="J63" s="24">
        <v>3758306</v>
      </c>
      <c r="K63" s="24">
        <v>3758301.08</v>
      </c>
      <c r="L63" s="68">
        <f t="shared" si="6"/>
        <v>99.999869089957016</v>
      </c>
      <c r="M63" s="8"/>
      <c r="N63" s="7"/>
    </row>
    <row r="64" spans="2:14" s="5" customFormat="1" ht="31.5" outlineLevel="6" x14ac:dyDescent="0.3">
      <c r="B64" s="22" t="s">
        <v>203</v>
      </c>
      <c r="C64" s="16" t="s">
        <v>6</v>
      </c>
      <c r="D64" s="16" t="s">
        <v>7</v>
      </c>
      <c r="E64" s="16" t="s">
        <v>34</v>
      </c>
      <c r="F64" s="16" t="s">
        <v>11</v>
      </c>
      <c r="G64" s="16" t="s">
        <v>35</v>
      </c>
      <c r="H64" s="16" t="s">
        <v>46</v>
      </c>
      <c r="I64" s="24">
        <v>3734906</v>
      </c>
      <c r="J64" s="24">
        <v>3758306</v>
      </c>
      <c r="K64" s="24">
        <v>3758301.08</v>
      </c>
      <c r="L64" s="68">
        <f t="shared" si="6"/>
        <v>99.999869089957016</v>
      </c>
      <c r="M64" s="8"/>
      <c r="N64" s="7"/>
    </row>
    <row r="65" spans="2:13" s="5" customFormat="1" ht="31.5" outlineLevel="6" x14ac:dyDescent="0.3">
      <c r="B65" s="17" t="s">
        <v>204</v>
      </c>
      <c r="C65" s="18" t="s">
        <v>6</v>
      </c>
      <c r="D65" s="18" t="s">
        <v>7</v>
      </c>
      <c r="E65" s="18" t="s">
        <v>121</v>
      </c>
      <c r="F65" s="19" t="s">
        <v>155</v>
      </c>
      <c r="G65" s="19" t="s">
        <v>155</v>
      </c>
      <c r="H65" s="19" t="s">
        <v>155</v>
      </c>
      <c r="I65" s="20">
        <v>950000</v>
      </c>
      <c r="J65" s="20">
        <v>2338758.2599999998</v>
      </c>
      <c r="K65" s="20">
        <v>583222.67000000004</v>
      </c>
      <c r="L65" s="67">
        <f t="shared" si="6"/>
        <v>24.937278896024083</v>
      </c>
      <c r="M65" s="6"/>
    </row>
    <row r="66" spans="2:13" s="5" customFormat="1" ht="18.75" outlineLevel="6" x14ac:dyDescent="0.3">
      <c r="B66" s="17" t="s">
        <v>152</v>
      </c>
      <c r="C66" s="18" t="s">
        <v>6</v>
      </c>
      <c r="D66" s="18" t="s">
        <v>7</v>
      </c>
      <c r="E66" s="18" t="s">
        <v>121</v>
      </c>
      <c r="F66" s="18" t="s">
        <v>11</v>
      </c>
      <c r="G66" s="21" t="s">
        <v>155</v>
      </c>
      <c r="H66" s="21" t="s">
        <v>155</v>
      </c>
      <c r="I66" s="20">
        <v>950000</v>
      </c>
      <c r="J66" s="20">
        <v>2338758.2599999998</v>
      </c>
      <c r="K66" s="20">
        <v>583222.67000000004</v>
      </c>
      <c r="L66" s="67">
        <f t="shared" si="6"/>
        <v>24.937278896024083</v>
      </c>
      <c r="M66" s="6"/>
    </row>
    <row r="67" spans="2:13" s="5" customFormat="1" ht="31.5" outlineLevel="6" x14ac:dyDescent="0.3">
      <c r="B67" s="22" t="s">
        <v>205</v>
      </c>
      <c r="C67" s="16" t="s">
        <v>6</v>
      </c>
      <c r="D67" s="16" t="s">
        <v>7</v>
      </c>
      <c r="E67" s="16" t="s">
        <v>121</v>
      </c>
      <c r="F67" s="16" t="s">
        <v>11</v>
      </c>
      <c r="G67" s="16" t="s">
        <v>206</v>
      </c>
      <c r="H67" s="23" t="s">
        <v>155</v>
      </c>
      <c r="I67" s="24">
        <v>950000</v>
      </c>
      <c r="J67" s="24">
        <v>2338758.2599999998</v>
      </c>
      <c r="K67" s="24">
        <v>583222.67000000004</v>
      </c>
      <c r="L67" s="68">
        <f t="shared" si="6"/>
        <v>24.937278896024083</v>
      </c>
      <c r="M67" s="6"/>
    </row>
    <row r="68" spans="2:13" s="11" customFormat="1" ht="47.25" outlineLevel="2" x14ac:dyDescent="0.3">
      <c r="B68" s="22" t="s">
        <v>185</v>
      </c>
      <c r="C68" s="16" t="s">
        <v>6</v>
      </c>
      <c r="D68" s="16" t="s">
        <v>7</v>
      </c>
      <c r="E68" s="16" t="s">
        <v>121</v>
      </c>
      <c r="F68" s="16" t="s">
        <v>11</v>
      </c>
      <c r="G68" s="16" t="s">
        <v>206</v>
      </c>
      <c r="H68" s="16" t="s">
        <v>16</v>
      </c>
      <c r="I68" s="24">
        <v>950000</v>
      </c>
      <c r="J68" s="24">
        <v>2338758.2599999998</v>
      </c>
      <c r="K68" s="24">
        <v>583222.67000000004</v>
      </c>
      <c r="L68" s="68">
        <f t="shared" si="6"/>
        <v>24.937278896024083</v>
      </c>
      <c r="M68" s="10"/>
    </row>
    <row r="69" spans="2:13" s="7" customFormat="1" ht="47.25" outlineLevel="3" x14ac:dyDescent="0.3">
      <c r="B69" s="22" t="s">
        <v>186</v>
      </c>
      <c r="C69" s="16" t="s">
        <v>6</v>
      </c>
      <c r="D69" s="16" t="s">
        <v>7</v>
      </c>
      <c r="E69" s="16" t="s">
        <v>121</v>
      </c>
      <c r="F69" s="16" t="s">
        <v>11</v>
      </c>
      <c r="G69" s="16" t="s">
        <v>206</v>
      </c>
      <c r="H69" s="16" t="s">
        <v>17</v>
      </c>
      <c r="I69" s="24">
        <v>950000</v>
      </c>
      <c r="J69" s="24">
        <v>2338758.2599999998</v>
      </c>
      <c r="K69" s="24">
        <v>583222.67000000004</v>
      </c>
      <c r="L69" s="68">
        <f t="shared" si="6"/>
        <v>24.937278896024083</v>
      </c>
      <c r="M69" s="8"/>
    </row>
    <row r="70" spans="2:13" s="7" customFormat="1" ht="47.25" outlineLevel="3" x14ac:dyDescent="0.3">
      <c r="B70" s="93" t="s">
        <v>375</v>
      </c>
      <c r="C70" s="66" t="s">
        <v>6</v>
      </c>
      <c r="D70" s="66" t="s">
        <v>7</v>
      </c>
      <c r="E70" s="66">
        <v>15</v>
      </c>
      <c r="F70" s="66"/>
      <c r="G70" s="66"/>
      <c r="H70" s="66"/>
      <c r="I70" s="20">
        <f>I71</f>
        <v>304509.39</v>
      </c>
      <c r="J70" s="20">
        <f t="shared" ref="J70:K70" si="7">J71</f>
        <v>310089.39</v>
      </c>
      <c r="K70" s="20">
        <f t="shared" si="7"/>
        <v>310089.39</v>
      </c>
      <c r="L70" s="67">
        <f t="shared" si="6"/>
        <v>100</v>
      </c>
      <c r="M70" s="8"/>
    </row>
    <row r="71" spans="2:13" s="7" customFormat="1" ht="18.75" outlineLevel="3" x14ac:dyDescent="0.3">
      <c r="B71" s="17" t="s">
        <v>152</v>
      </c>
      <c r="C71" s="66" t="s">
        <v>6</v>
      </c>
      <c r="D71" s="66" t="s">
        <v>7</v>
      </c>
      <c r="E71" s="66">
        <v>15</v>
      </c>
      <c r="F71" s="66" t="s">
        <v>11</v>
      </c>
      <c r="G71" s="66"/>
      <c r="H71" s="66"/>
      <c r="I71" s="20">
        <f>I72+I75</f>
        <v>304509.39</v>
      </c>
      <c r="J71" s="20">
        <f t="shared" ref="J71:K71" si="8">J72+J75</f>
        <v>310089.39</v>
      </c>
      <c r="K71" s="20">
        <f t="shared" si="8"/>
        <v>310089.39</v>
      </c>
      <c r="L71" s="67">
        <f t="shared" si="6"/>
        <v>100</v>
      </c>
      <c r="M71" s="8"/>
    </row>
    <row r="72" spans="2:13" s="7" customFormat="1" ht="24.75" customHeight="1" outlineLevel="3" x14ac:dyDescent="0.3">
      <c r="B72" s="22" t="s">
        <v>376</v>
      </c>
      <c r="C72" s="94" t="s">
        <v>6</v>
      </c>
      <c r="D72" s="94" t="s">
        <v>7</v>
      </c>
      <c r="E72" s="94">
        <v>15</v>
      </c>
      <c r="F72" s="94" t="s">
        <v>11</v>
      </c>
      <c r="G72" s="16">
        <v>81730</v>
      </c>
      <c r="H72" s="66"/>
      <c r="I72" s="20">
        <f>I73</f>
        <v>0</v>
      </c>
      <c r="J72" s="20">
        <f t="shared" ref="J72:L72" si="9">J73</f>
        <v>5580</v>
      </c>
      <c r="K72" s="20">
        <f t="shared" si="9"/>
        <v>5580</v>
      </c>
      <c r="L72" s="20">
        <f t="shared" si="9"/>
        <v>100</v>
      </c>
      <c r="M72" s="8"/>
    </row>
    <row r="73" spans="2:13" s="7" customFormat="1" ht="47.25" outlineLevel="3" x14ac:dyDescent="0.3">
      <c r="B73" s="22" t="s">
        <v>185</v>
      </c>
      <c r="C73" s="16" t="s">
        <v>6</v>
      </c>
      <c r="D73" s="16" t="s">
        <v>7</v>
      </c>
      <c r="E73" s="16">
        <v>15</v>
      </c>
      <c r="F73" s="16" t="s">
        <v>11</v>
      </c>
      <c r="G73" s="16">
        <v>81730</v>
      </c>
      <c r="H73" s="16" t="s">
        <v>16</v>
      </c>
      <c r="I73" s="24">
        <v>0</v>
      </c>
      <c r="J73" s="24">
        <v>5580</v>
      </c>
      <c r="K73" s="24">
        <v>5580</v>
      </c>
      <c r="L73" s="68">
        <f t="shared" si="6"/>
        <v>100</v>
      </c>
      <c r="M73" s="8"/>
    </row>
    <row r="74" spans="2:13" s="7" customFormat="1" ht="47.25" outlineLevel="3" x14ac:dyDescent="0.3">
      <c r="B74" s="22" t="s">
        <v>186</v>
      </c>
      <c r="C74" s="16" t="s">
        <v>6</v>
      </c>
      <c r="D74" s="16" t="s">
        <v>7</v>
      </c>
      <c r="E74" s="16">
        <v>15</v>
      </c>
      <c r="F74" s="16" t="s">
        <v>11</v>
      </c>
      <c r="G74" s="16">
        <v>81730</v>
      </c>
      <c r="H74" s="16" t="s">
        <v>17</v>
      </c>
      <c r="I74" s="24">
        <v>0</v>
      </c>
      <c r="J74" s="24">
        <v>5580</v>
      </c>
      <c r="K74" s="24">
        <v>5580</v>
      </c>
      <c r="L74" s="68">
        <f t="shared" si="6"/>
        <v>100</v>
      </c>
      <c r="M74" s="8"/>
    </row>
    <row r="75" spans="2:13" s="7" customFormat="1" ht="47.25" outlineLevel="3" x14ac:dyDescent="0.3">
      <c r="B75" s="22" t="s">
        <v>185</v>
      </c>
      <c r="C75" s="34" t="s">
        <v>6</v>
      </c>
      <c r="D75" s="16">
        <v>0</v>
      </c>
      <c r="E75" s="16">
        <v>15</v>
      </c>
      <c r="F75" s="16">
        <v>901</v>
      </c>
      <c r="G75" s="29" t="s">
        <v>330</v>
      </c>
      <c r="H75" s="16">
        <v>200</v>
      </c>
      <c r="I75" s="24">
        <v>304509.39</v>
      </c>
      <c r="J75" s="24">
        <v>304509.39</v>
      </c>
      <c r="K75" s="24">
        <v>304509.39</v>
      </c>
      <c r="L75" s="68">
        <f>K75/J75*100</f>
        <v>100</v>
      </c>
      <c r="M75" s="8"/>
    </row>
    <row r="76" spans="2:13" s="7" customFormat="1" ht="47.25" outlineLevel="3" x14ac:dyDescent="0.3">
      <c r="B76" s="22" t="s">
        <v>186</v>
      </c>
      <c r="C76" s="34" t="s">
        <v>6</v>
      </c>
      <c r="D76" s="16">
        <v>0</v>
      </c>
      <c r="E76" s="16">
        <v>15</v>
      </c>
      <c r="F76" s="16">
        <v>901</v>
      </c>
      <c r="G76" s="29" t="s">
        <v>330</v>
      </c>
      <c r="H76" s="16">
        <v>240</v>
      </c>
      <c r="I76" s="24">
        <v>304509.39</v>
      </c>
      <c r="J76" s="24">
        <v>304509.39</v>
      </c>
      <c r="K76" s="24">
        <v>304509.39</v>
      </c>
      <c r="L76" s="68">
        <f>K76/J76*100</f>
        <v>100</v>
      </c>
      <c r="M76" s="8"/>
    </row>
    <row r="77" spans="2:13" s="5" customFormat="1" ht="126" outlineLevel="4" x14ac:dyDescent="0.3">
      <c r="B77" s="26" t="s">
        <v>178</v>
      </c>
      <c r="C77" s="12" t="s">
        <v>6</v>
      </c>
      <c r="D77" s="12" t="s">
        <v>96</v>
      </c>
      <c r="E77" s="12" t="s">
        <v>155</v>
      </c>
      <c r="F77" s="27" t="s">
        <v>155</v>
      </c>
      <c r="G77" s="27" t="s">
        <v>155</v>
      </c>
      <c r="H77" s="27" t="s">
        <v>155</v>
      </c>
      <c r="I77" s="20">
        <f>I78+I84+I96+I121</f>
        <v>32968350</v>
      </c>
      <c r="J77" s="20">
        <f t="shared" ref="J77:K77" si="10">J78+J84+J96+J121</f>
        <v>28648929.34</v>
      </c>
      <c r="K77" s="20">
        <f t="shared" si="10"/>
        <v>24649567.390000001</v>
      </c>
      <c r="L77" s="68">
        <f t="shared" si="6"/>
        <v>86.040099779868427</v>
      </c>
      <c r="M77" s="6"/>
    </row>
    <row r="78" spans="2:13" s="5" customFormat="1" ht="94.5" outlineLevel="5" x14ac:dyDescent="0.3">
      <c r="B78" s="26" t="s">
        <v>194</v>
      </c>
      <c r="C78" s="12" t="s">
        <v>6</v>
      </c>
      <c r="D78" s="12" t="s">
        <v>96</v>
      </c>
      <c r="E78" s="12" t="s">
        <v>29</v>
      </c>
      <c r="F78" s="27" t="s">
        <v>155</v>
      </c>
      <c r="G78" s="27" t="s">
        <v>155</v>
      </c>
      <c r="H78" s="27" t="s">
        <v>155</v>
      </c>
      <c r="I78" s="20">
        <f>I79</f>
        <v>400</v>
      </c>
      <c r="J78" s="20">
        <f t="shared" ref="J78:K78" si="11">J79</f>
        <v>400</v>
      </c>
      <c r="K78" s="20">
        <f t="shared" si="11"/>
        <v>0</v>
      </c>
      <c r="L78" s="67">
        <f t="shared" si="6"/>
        <v>0</v>
      </c>
      <c r="M78" s="6"/>
    </row>
    <row r="79" spans="2:13" s="5" customFormat="1" ht="18.75" outlineLevel="6" x14ac:dyDescent="0.3">
      <c r="B79" s="17" t="s">
        <v>152</v>
      </c>
      <c r="C79" s="18" t="s">
        <v>6</v>
      </c>
      <c r="D79" s="18" t="s">
        <v>96</v>
      </c>
      <c r="E79" s="18" t="s">
        <v>29</v>
      </c>
      <c r="F79" s="18" t="s">
        <v>11</v>
      </c>
      <c r="G79" s="21" t="s">
        <v>155</v>
      </c>
      <c r="H79" s="21" t="s">
        <v>155</v>
      </c>
      <c r="I79" s="20">
        <f>I80</f>
        <v>400</v>
      </c>
      <c r="J79" s="20">
        <f>J80</f>
        <v>400</v>
      </c>
      <c r="K79" s="20">
        <v>0</v>
      </c>
      <c r="L79" s="67">
        <f t="shared" si="6"/>
        <v>0</v>
      </c>
      <c r="M79" s="6"/>
    </row>
    <row r="80" spans="2:13" s="5" customFormat="1" ht="283.5" outlineLevel="5" x14ac:dyDescent="0.3">
      <c r="B80" s="22" t="s">
        <v>207</v>
      </c>
      <c r="C80" s="16" t="s">
        <v>6</v>
      </c>
      <c r="D80" s="16" t="s">
        <v>96</v>
      </c>
      <c r="E80" s="16" t="s">
        <v>29</v>
      </c>
      <c r="F80" s="16" t="s">
        <v>11</v>
      </c>
      <c r="G80" s="16" t="s">
        <v>30</v>
      </c>
      <c r="H80" s="23" t="s">
        <v>155</v>
      </c>
      <c r="I80" s="24">
        <v>400</v>
      </c>
      <c r="J80" s="24">
        <v>400</v>
      </c>
      <c r="K80" s="24">
        <v>0</v>
      </c>
      <c r="L80" s="68">
        <f t="shared" si="6"/>
        <v>0</v>
      </c>
      <c r="M80" s="6"/>
    </row>
    <row r="81" spans="2:13" s="5" customFormat="1" ht="47.25" outlineLevel="6" x14ac:dyDescent="0.3">
      <c r="B81" s="22" t="s">
        <v>185</v>
      </c>
      <c r="C81" s="16" t="s">
        <v>6</v>
      </c>
      <c r="D81" s="16" t="s">
        <v>96</v>
      </c>
      <c r="E81" s="16" t="s">
        <v>29</v>
      </c>
      <c r="F81" s="16" t="s">
        <v>11</v>
      </c>
      <c r="G81" s="16" t="s">
        <v>30</v>
      </c>
      <c r="H81" s="16" t="s">
        <v>16</v>
      </c>
      <c r="I81" s="24">
        <v>400</v>
      </c>
      <c r="J81" s="24">
        <v>400</v>
      </c>
      <c r="K81" s="24">
        <v>0</v>
      </c>
      <c r="L81" s="68">
        <f t="shared" si="6"/>
        <v>0</v>
      </c>
      <c r="M81" s="6"/>
    </row>
    <row r="82" spans="2:13" s="7" customFormat="1" ht="47.25" outlineLevel="2" x14ac:dyDescent="0.3">
      <c r="B82" s="22" t="s">
        <v>186</v>
      </c>
      <c r="C82" s="16" t="s">
        <v>6</v>
      </c>
      <c r="D82" s="16" t="s">
        <v>96</v>
      </c>
      <c r="E82" s="16" t="s">
        <v>29</v>
      </c>
      <c r="F82" s="16" t="s">
        <v>11</v>
      </c>
      <c r="G82" s="16" t="s">
        <v>30</v>
      </c>
      <c r="H82" s="16" t="s">
        <v>17</v>
      </c>
      <c r="I82" s="24">
        <v>400</v>
      </c>
      <c r="J82" s="24">
        <v>400</v>
      </c>
      <c r="K82" s="24">
        <v>0</v>
      </c>
      <c r="L82" s="68">
        <f t="shared" si="6"/>
        <v>0</v>
      </c>
      <c r="M82" s="8"/>
    </row>
    <row r="83" spans="2:13" s="7" customFormat="1" ht="18.75" outlineLevel="2" x14ac:dyDescent="0.3">
      <c r="M83" s="8"/>
    </row>
    <row r="84" spans="2:13" s="7" customFormat="1" ht="63" outlineLevel="3" x14ac:dyDescent="0.3">
      <c r="B84" s="17" t="s">
        <v>208</v>
      </c>
      <c r="C84" s="18" t="s">
        <v>6</v>
      </c>
      <c r="D84" s="18" t="s">
        <v>96</v>
      </c>
      <c r="E84" s="18" t="s">
        <v>38</v>
      </c>
      <c r="F84" s="19" t="s">
        <v>155</v>
      </c>
      <c r="G84" s="19" t="s">
        <v>155</v>
      </c>
      <c r="H84" s="19" t="s">
        <v>155</v>
      </c>
      <c r="I84" s="20">
        <f>I86++I91</f>
        <v>1194472</v>
      </c>
      <c r="J84" s="20">
        <f t="shared" ref="J84" si="12">J86++J91</f>
        <v>1194472</v>
      </c>
      <c r="K84" s="20">
        <f>K86++K91</f>
        <v>704515.51</v>
      </c>
      <c r="L84" s="67">
        <f t="shared" si="6"/>
        <v>58.981333174825366</v>
      </c>
      <c r="M84" s="8"/>
    </row>
    <row r="85" spans="2:13" s="5" customFormat="1" ht="18.75" outlineLevel="4" x14ac:dyDescent="0.3">
      <c r="B85" s="17" t="s">
        <v>152</v>
      </c>
      <c r="C85" s="18" t="s">
        <v>6</v>
      </c>
      <c r="D85" s="18" t="s">
        <v>96</v>
      </c>
      <c r="E85" s="18" t="s">
        <v>38</v>
      </c>
      <c r="F85" s="18" t="s">
        <v>11</v>
      </c>
      <c r="G85" s="21" t="s">
        <v>155</v>
      </c>
      <c r="H85" s="21" t="s">
        <v>155</v>
      </c>
      <c r="I85" s="20">
        <f>I84</f>
        <v>1194472</v>
      </c>
      <c r="J85" s="20">
        <f t="shared" ref="J85:K85" si="13">J84</f>
        <v>1194472</v>
      </c>
      <c r="K85" s="20">
        <f t="shared" si="13"/>
        <v>704515.51</v>
      </c>
      <c r="L85" s="67">
        <f t="shared" si="6"/>
        <v>58.981333174825366</v>
      </c>
      <c r="M85" s="6"/>
    </row>
    <row r="86" spans="2:13" s="5" customFormat="1" ht="252" outlineLevel="5" x14ac:dyDescent="0.3">
      <c r="B86" s="22" t="s">
        <v>209</v>
      </c>
      <c r="C86" s="16" t="s">
        <v>6</v>
      </c>
      <c r="D86" s="16" t="s">
        <v>96</v>
      </c>
      <c r="E86" s="16" t="s">
        <v>38</v>
      </c>
      <c r="F86" s="16" t="s">
        <v>11</v>
      </c>
      <c r="G86" s="16" t="s">
        <v>39</v>
      </c>
      <c r="H86" s="23" t="s">
        <v>155</v>
      </c>
      <c r="I86" s="24">
        <v>597236</v>
      </c>
      <c r="J86" s="24">
        <v>597236</v>
      </c>
      <c r="K86" s="24">
        <v>457192.48</v>
      </c>
      <c r="L86" s="68">
        <f t="shared" si="6"/>
        <v>76.551393419016932</v>
      </c>
      <c r="M86" s="6"/>
    </row>
    <row r="87" spans="2:13" s="5" customFormat="1" ht="94.5" outlineLevel="6" x14ac:dyDescent="0.3">
      <c r="B87" s="22" t="s">
        <v>182</v>
      </c>
      <c r="C87" s="16" t="s">
        <v>6</v>
      </c>
      <c r="D87" s="16" t="s">
        <v>96</v>
      </c>
      <c r="E87" s="16" t="s">
        <v>38</v>
      </c>
      <c r="F87" s="16" t="s">
        <v>11</v>
      </c>
      <c r="G87" s="16" t="s">
        <v>39</v>
      </c>
      <c r="H87" s="16" t="s">
        <v>12</v>
      </c>
      <c r="I87" s="24">
        <v>429052</v>
      </c>
      <c r="J87" s="24">
        <v>429052</v>
      </c>
      <c r="K87" s="24">
        <v>386530.43</v>
      </c>
      <c r="L87" s="68">
        <f t="shared" si="6"/>
        <v>90.089413404435831</v>
      </c>
      <c r="M87" s="6"/>
    </row>
    <row r="88" spans="2:13" s="5" customFormat="1" ht="31.5" outlineLevel="4" x14ac:dyDescent="0.3">
      <c r="B88" s="22" t="s">
        <v>183</v>
      </c>
      <c r="C88" s="16" t="s">
        <v>6</v>
      </c>
      <c r="D88" s="16" t="s">
        <v>96</v>
      </c>
      <c r="E88" s="16" t="s">
        <v>38</v>
      </c>
      <c r="F88" s="16" t="s">
        <v>11</v>
      </c>
      <c r="G88" s="16" t="s">
        <v>39</v>
      </c>
      <c r="H88" s="16" t="s">
        <v>13</v>
      </c>
      <c r="I88" s="24">
        <v>429052</v>
      </c>
      <c r="J88" s="24">
        <v>429052</v>
      </c>
      <c r="K88" s="24">
        <v>386530.43</v>
      </c>
      <c r="L88" s="68">
        <f t="shared" si="6"/>
        <v>90.089413404435831</v>
      </c>
      <c r="M88" s="6"/>
    </row>
    <row r="89" spans="2:13" s="5" customFormat="1" ht="47.25" outlineLevel="5" x14ac:dyDescent="0.3">
      <c r="B89" s="22" t="s">
        <v>185</v>
      </c>
      <c r="C89" s="16" t="s">
        <v>6</v>
      </c>
      <c r="D89" s="16" t="s">
        <v>96</v>
      </c>
      <c r="E89" s="16" t="s">
        <v>38</v>
      </c>
      <c r="F89" s="16" t="s">
        <v>11</v>
      </c>
      <c r="G89" s="16" t="s">
        <v>39</v>
      </c>
      <c r="H89" s="16" t="s">
        <v>16</v>
      </c>
      <c r="I89" s="24">
        <v>168184</v>
      </c>
      <c r="J89" s="24">
        <v>168184</v>
      </c>
      <c r="K89" s="24">
        <v>70662.05</v>
      </c>
      <c r="L89" s="68">
        <f t="shared" si="6"/>
        <v>42.014727917043238</v>
      </c>
      <c r="M89" s="6"/>
    </row>
    <row r="90" spans="2:13" s="5" customFormat="1" ht="47.25" outlineLevel="6" x14ac:dyDescent="0.3">
      <c r="B90" s="22" t="s">
        <v>186</v>
      </c>
      <c r="C90" s="16" t="s">
        <v>6</v>
      </c>
      <c r="D90" s="16" t="s">
        <v>96</v>
      </c>
      <c r="E90" s="16" t="s">
        <v>38</v>
      </c>
      <c r="F90" s="16" t="s">
        <v>11</v>
      </c>
      <c r="G90" s="16" t="s">
        <v>39</v>
      </c>
      <c r="H90" s="16" t="s">
        <v>17</v>
      </c>
      <c r="I90" s="24">
        <v>168184</v>
      </c>
      <c r="J90" s="24">
        <v>168184</v>
      </c>
      <c r="K90" s="24">
        <v>70662.05</v>
      </c>
      <c r="L90" s="68">
        <f t="shared" si="6"/>
        <v>42.014727917043238</v>
      </c>
      <c r="M90" s="6"/>
    </row>
    <row r="91" spans="2:13" s="5" customFormat="1" ht="236.25" outlineLevel="5" x14ac:dyDescent="0.3">
      <c r="B91" s="22" t="s">
        <v>210</v>
      </c>
      <c r="C91" s="16" t="s">
        <v>6</v>
      </c>
      <c r="D91" s="16" t="s">
        <v>96</v>
      </c>
      <c r="E91" s="16" t="s">
        <v>38</v>
      </c>
      <c r="F91" s="16" t="s">
        <v>11</v>
      </c>
      <c r="G91" s="16" t="s">
        <v>40</v>
      </c>
      <c r="H91" s="23" t="s">
        <v>155</v>
      </c>
      <c r="I91" s="24">
        <v>597236</v>
      </c>
      <c r="J91" s="24">
        <v>597236</v>
      </c>
      <c r="K91" s="24">
        <v>247323.03</v>
      </c>
      <c r="L91" s="68">
        <f t="shared" si="6"/>
        <v>41.411272930633785</v>
      </c>
      <c r="M91" s="6"/>
    </row>
    <row r="92" spans="2:13" s="5" customFormat="1" ht="94.5" outlineLevel="6" x14ac:dyDescent="0.3">
      <c r="B92" s="22" t="s">
        <v>182</v>
      </c>
      <c r="C92" s="16" t="s">
        <v>6</v>
      </c>
      <c r="D92" s="16" t="s">
        <v>96</v>
      </c>
      <c r="E92" s="16" t="s">
        <v>38</v>
      </c>
      <c r="F92" s="16" t="s">
        <v>11</v>
      </c>
      <c r="G92" s="16" t="s">
        <v>40</v>
      </c>
      <c r="H92" s="16" t="s">
        <v>12</v>
      </c>
      <c r="I92" s="24">
        <v>407581</v>
      </c>
      <c r="J92" s="24">
        <v>407581</v>
      </c>
      <c r="K92" s="24">
        <v>230060.94</v>
      </c>
      <c r="L92" s="68">
        <f t="shared" si="6"/>
        <v>56.445452560349963</v>
      </c>
      <c r="M92" s="6"/>
    </row>
    <row r="93" spans="2:13" s="5" customFormat="1" ht="31.5" outlineLevel="4" x14ac:dyDescent="0.3">
      <c r="B93" s="22" t="s">
        <v>183</v>
      </c>
      <c r="C93" s="16" t="s">
        <v>6</v>
      </c>
      <c r="D93" s="16" t="s">
        <v>96</v>
      </c>
      <c r="E93" s="16" t="s">
        <v>38</v>
      </c>
      <c r="F93" s="16" t="s">
        <v>11</v>
      </c>
      <c r="G93" s="16" t="s">
        <v>40</v>
      </c>
      <c r="H93" s="16" t="s">
        <v>13</v>
      </c>
      <c r="I93" s="24">
        <v>407581</v>
      </c>
      <c r="J93" s="24">
        <v>407581</v>
      </c>
      <c r="K93" s="24">
        <v>230060.94</v>
      </c>
      <c r="L93" s="68">
        <f t="shared" si="6"/>
        <v>56.445452560349963</v>
      </c>
      <c r="M93" s="6"/>
    </row>
    <row r="94" spans="2:13" s="5" customFormat="1" ht="47.25" outlineLevel="5" x14ac:dyDescent="0.3">
      <c r="B94" s="22" t="s">
        <v>185</v>
      </c>
      <c r="C94" s="16" t="s">
        <v>6</v>
      </c>
      <c r="D94" s="16" t="s">
        <v>96</v>
      </c>
      <c r="E94" s="16" t="s">
        <v>38</v>
      </c>
      <c r="F94" s="16" t="s">
        <v>11</v>
      </c>
      <c r="G94" s="16" t="s">
        <v>40</v>
      </c>
      <c r="H94" s="16" t="s">
        <v>16</v>
      </c>
      <c r="I94" s="24">
        <v>189655</v>
      </c>
      <c r="J94" s="24">
        <v>189655</v>
      </c>
      <c r="K94" s="24">
        <v>17262.09</v>
      </c>
      <c r="L94" s="68">
        <f t="shared" si="6"/>
        <v>9.1018375471250419</v>
      </c>
      <c r="M94" s="6"/>
    </row>
    <row r="95" spans="2:13" s="5" customFormat="1" ht="47.25" outlineLevel="6" x14ac:dyDescent="0.3">
      <c r="B95" s="22" t="s">
        <v>186</v>
      </c>
      <c r="C95" s="16" t="s">
        <v>6</v>
      </c>
      <c r="D95" s="16" t="s">
        <v>96</v>
      </c>
      <c r="E95" s="16" t="s">
        <v>38</v>
      </c>
      <c r="F95" s="16" t="s">
        <v>11</v>
      </c>
      <c r="G95" s="16" t="s">
        <v>40</v>
      </c>
      <c r="H95" s="16" t="s">
        <v>17</v>
      </c>
      <c r="I95" s="24">
        <v>189655</v>
      </c>
      <c r="J95" s="24">
        <v>189655</v>
      </c>
      <c r="K95" s="24">
        <v>17262.09</v>
      </c>
      <c r="L95" s="68">
        <f t="shared" si="6"/>
        <v>9.1018375471250419</v>
      </c>
      <c r="M95" s="6"/>
    </row>
    <row r="96" spans="2:13" s="5" customFormat="1" ht="47.25" outlineLevel="4" x14ac:dyDescent="0.3">
      <c r="B96" s="17" t="s">
        <v>211</v>
      </c>
      <c r="C96" s="18" t="s">
        <v>6</v>
      </c>
      <c r="D96" s="18" t="s">
        <v>96</v>
      </c>
      <c r="E96" s="18" t="s">
        <v>41</v>
      </c>
      <c r="F96" s="19" t="s">
        <v>155</v>
      </c>
      <c r="G96" s="19" t="s">
        <v>155</v>
      </c>
      <c r="H96" s="19" t="s">
        <v>155</v>
      </c>
      <c r="I96" s="20">
        <f>I98+I101+I106+I109+I113+I116</f>
        <v>30911900</v>
      </c>
      <c r="J96" s="20">
        <f t="shared" ref="J96" si="14">J98+J101+J106+J109+J113+J116</f>
        <v>26848479.34</v>
      </c>
      <c r="K96" s="20">
        <f>K98+K101+K106+K109+K113+K116</f>
        <v>23344868.379999999</v>
      </c>
      <c r="L96" s="67">
        <f t="shared" si="6"/>
        <v>86.950430541590578</v>
      </c>
      <c r="M96" s="6"/>
    </row>
    <row r="97" spans="2:13" s="5" customFormat="1" ht="18.75" outlineLevel="5" x14ac:dyDescent="0.3">
      <c r="B97" s="17" t="s">
        <v>152</v>
      </c>
      <c r="C97" s="18" t="s">
        <v>6</v>
      </c>
      <c r="D97" s="18" t="s">
        <v>96</v>
      </c>
      <c r="E97" s="18" t="s">
        <v>41</v>
      </c>
      <c r="F97" s="18" t="s">
        <v>11</v>
      </c>
      <c r="G97" s="21" t="s">
        <v>155</v>
      </c>
      <c r="H97" s="21" t="s">
        <v>155</v>
      </c>
      <c r="I97" s="20">
        <f>I96</f>
        <v>30911900</v>
      </c>
      <c r="J97" s="20">
        <f t="shared" ref="J97:K97" si="15">J96</f>
        <v>26848479.34</v>
      </c>
      <c r="K97" s="20">
        <f t="shared" si="15"/>
        <v>23344868.379999999</v>
      </c>
      <c r="L97" s="67">
        <f t="shared" si="6"/>
        <v>86.950430541590578</v>
      </c>
      <c r="M97" s="6"/>
    </row>
    <row r="98" spans="2:13" s="5" customFormat="1" ht="63" outlineLevel="6" x14ac:dyDescent="0.3">
      <c r="B98" s="22" t="s">
        <v>212</v>
      </c>
      <c r="C98" s="16" t="s">
        <v>6</v>
      </c>
      <c r="D98" s="16" t="s">
        <v>96</v>
      </c>
      <c r="E98" s="16" t="s">
        <v>41</v>
      </c>
      <c r="F98" s="16" t="s">
        <v>11</v>
      </c>
      <c r="G98" s="16" t="s">
        <v>42</v>
      </c>
      <c r="H98" s="23" t="s">
        <v>155</v>
      </c>
      <c r="I98" s="24">
        <v>59600</v>
      </c>
      <c r="J98" s="24">
        <v>59600</v>
      </c>
      <c r="K98" s="24">
        <v>16800</v>
      </c>
      <c r="L98" s="68">
        <f t="shared" si="6"/>
        <v>28.187919463087248</v>
      </c>
      <c r="M98" s="6"/>
    </row>
    <row r="99" spans="2:13" s="5" customFormat="1" ht="31.5" outlineLevel="6" x14ac:dyDescent="0.3">
      <c r="B99" s="22" t="s">
        <v>202</v>
      </c>
      <c r="C99" s="16" t="s">
        <v>6</v>
      </c>
      <c r="D99" s="16" t="s">
        <v>96</v>
      </c>
      <c r="E99" s="16" t="s">
        <v>41</v>
      </c>
      <c r="F99" s="16" t="s">
        <v>11</v>
      </c>
      <c r="G99" s="16" t="s">
        <v>42</v>
      </c>
      <c r="H99" s="16" t="s">
        <v>36</v>
      </c>
      <c r="I99" s="24">
        <v>59600</v>
      </c>
      <c r="J99" s="24">
        <v>59600</v>
      </c>
      <c r="K99" s="24">
        <v>16800</v>
      </c>
      <c r="L99" s="68">
        <f t="shared" si="6"/>
        <v>28.187919463087248</v>
      </c>
      <c r="M99" s="6"/>
    </row>
    <row r="100" spans="2:13" s="5" customFormat="1" ht="47.25" outlineLevel="4" x14ac:dyDescent="0.3">
      <c r="B100" s="22" t="s">
        <v>213</v>
      </c>
      <c r="C100" s="16" t="s">
        <v>6</v>
      </c>
      <c r="D100" s="16" t="s">
        <v>96</v>
      </c>
      <c r="E100" s="16" t="s">
        <v>41</v>
      </c>
      <c r="F100" s="16" t="s">
        <v>11</v>
      </c>
      <c r="G100" s="16" t="s">
        <v>42</v>
      </c>
      <c r="H100" s="16" t="s">
        <v>37</v>
      </c>
      <c r="I100" s="24">
        <v>59600</v>
      </c>
      <c r="J100" s="24">
        <v>59600</v>
      </c>
      <c r="K100" s="24">
        <v>16800</v>
      </c>
      <c r="L100" s="68">
        <f t="shared" si="6"/>
        <v>28.187919463087248</v>
      </c>
      <c r="M100" s="6"/>
    </row>
    <row r="101" spans="2:13" s="5" customFormat="1" ht="63" outlineLevel="5" x14ac:dyDescent="0.3">
      <c r="B101" s="22" t="s">
        <v>214</v>
      </c>
      <c r="C101" s="16" t="s">
        <v>6</v>
      </c>
      <c r="D101" s="16" t="s">
        <v>96</v>
      </c>
      <c r="E101" s="16" t="s">
        <v>41</v>
      </c>
      <c r="F101" s="16" t="s">
        <v>11</v>
      </c>
      <c r="G101" s="16" t="s">
        <v>43</v>
      </c>
      <c r="H101" s="23" t="s">
        <v>155</v>
      </c>
      <c r="I101" s="24">
        <v>1194472</v>
      </c>
      <c r="J101" s="24">
        <v>1194472</v>
      </c>
      <c r="K101" s="24">
        <v>885287.65</v>
      </c>
      <c r="L101" s="68">
        <f t="shared" si="6"/>
        <v>74.115395756451392</v>
      </c>
      <c r="M101" s="6"/>
    </row>
    <row r="102" spans="2:13" s="5" customFormat="1" ht="94.5" outlineLevel="6" x14ac:dyDescent="0.3">
      <c r="B102" s="22" t="s">
        <v>182</v>
      </c>
      <c r="C102" s="16" t="s">
        <v>6</v>
      </c>
      <c r="D102" s="16" t="s">
        <v>96</v>
      </c>
      <c r="E102" s="16" t="s">
        <v>41</v>
      </c>
      <c r="F102" s="16" t="s">
        <v>11</v>
      </c>
      <c r="G102" s="16" t="s">
        <v>43</v>
      </c>
      <c r="H102" s="16" t="s">
        <v>12</v>
      </c>
      <c r="I102" s="24">
        <v>884306</v>
      </c>
      <c r="J102" s="24">
        <v>884306</v>
      </c>
      <c r="K102" s="24">
        <v>796208.57</v>
      </c>
      <c r="L102" s="68">
        <f t="shared" si="6"/>
        <v>90.037675872379012</v>
      </c>
      <c r="M102" s="6"/>
    </row>
    <row r="103" spans="2:13" s="11" customFormat="1" ht="31.5" outlineLevel="2" x14ac:dyDescent="0.3">
      <c r="B103" s="22" t="s">
        <v>183</v>
      </c>
      <c r="C103" s="16" t="s">
        <v>6</v>
      </c>
      <c r="D103" s="16" t="s">
        <v>96</v>
      </c>
      <c r="E103" s="16" t="s">
        <v>41</v>
      </c>
      <c r="F103" s="16" t="s">
        <v>11</v>
      </c>
      <c r="G103" s="16" t="s">
        <v>43</v>
      </c>
      <c r="H103" s="16" t="s">
        <v>13</v>
      </c>
      <c r="I103" s="24">
        <v>884306</v>
      </c>
      <c r="J103" s="24">
        <v>884306</v>
      </c>
      <c r="K103" s="24">
        <v>796208.57</v>
      </c>
      <c r="L103" s="68">
        <f t="shared" si="6"/>
        <v>90.037675872379012</v>
      </c>
      <c r="M103" s="10"/>
    </row>
    <row r="104" spans="2:13" s="7" customFormat="1" ht="47.25" outlineLevel="3" x14ac:dyDescent="0.3">
      <c r="B104" s="22" t="s">
        <v>185</v>
      </c>
      <c r="C104" s="16" t="s">
        <v>6</v>
      </c>
      <c r="D104" s="16" t="s">
        <v>96</v>
      </c>
      <c r="E104" s="16" t="s">
        <v>41</v>
      </c>
      <c r="F104" s="16" t="s">
        <v>11</v>
      </c>
      <c r="G104" s="16" t="s">
        <v>43</v>
      </c>
      <c r="H104" s="16" t="s">
        <v>16</v>
      </c>
      <c r="I104" s="24">
        <v>310166</v>
      </c>
      <c r="J104" s="24">
        <v>310166</v>
      </c>
      <c r="K104" s="24">
        <v>89079.08</v>
      </c>
      <c r="L104" s="68">
        <f t="shared" si="6"/>
        <v>28.719808102757877</v>
      </c>
      <c r="M104" s="8"/>
    </row>
    <row r="105" spans="2:13" s="7" customFormat="1" ht="47.25" outlineLevel="4" x14ac:dyDescent="0.3">
      <c r="B105" s="22" t="s">
        <v>186</v>
      </c>
      <c r="C105" s="16" t="s">
        <v>6</v>
      </c>
      <c r="D105" s="16" t="s">
        <v>96</v>
      </c>
      <c r="E105" s="16" t="s">
        <v>41</v>
      </c>
      <c r="F105" s="16" t="s">
        <v>11</v>
      </c>
      <c r="G105" s="16" t="s">
        <v>43</v>
      </c>
      <c r="H105" s="16" t="s">
        <v>17</v>
      </c>
      <c r="I105" s="24">
        <v>310166</v>
      </c>
      <c r="J105" s="24">
        <v>310166</v>
      </c>
      <c r="K105" s="24">
        <v>89079.08</v>
      </c>
      <c r="L105" s="68">
        <f t="shared" si="6"/>
        <v>28.719808102757877</v>
      </c>
      <c r="M105" s="8"/>
    </row>
    <row r="106" spans="2:13" s="5" customFormat="1" ht="141.75" outlineLevel="5" x14ac:dyDescent="0.3">
      <c r="B106" s="22" t="s">
        <v>215</v>
      </c>
      <c r="C106" s="16" t="s">
        <v>6</v>
      </c>
      <c r="D106" s="16" t="s">
        <v>96</v>
      </c>
      <c r="E106" s="16" t="s">
        <v>41</v>
      </c>
      <c r="F106" s="16" t="s">
        <v>11</v>
      </c>
      <c r="G106" s="16" t="s">
        <v>44</v>
      </c>
      <c r="H106" s="23" t="s">
        <v>155</v>
      </c>
      <c r="I106" s="24">
        <v>61000</v>
      </c>
      <c r="J106" s="24">
        <v>61000</v>
      </c>
      <c r="K106" s="24">
        <v>0</v>
      </c>
      <c r="L106" s="68">
        <f t="shared" si="6"/>
        <v>0</v>
      </c>
      <c r="M106" s="6"/>
    </row>
    <row r="107" spans="2:13" s="5" customFormat="1" ht="47.25" outlineLevel="6" x14ac:dyDescent="0.3">
      <c r="B107" s="22" t="s">
        <v>185</v>
      </c>
      <c r="C107" s="16" t="s">
        <v>6</v>
      </c>
      <c r="D107" s="16" t="s">
        <v>96</v>
      </c>
      <c r="E107" s="16" t="s">
        <v>41</v>
      </c>
      <c r="F107" s="16" t="s">
        <v>11</v>
      </c>
      <c r="G107" s="16" t="s">
        <v>44</v>
      </c>
      <c r="H107" s="16" t="s">
        <v>16</v>
      </c>
      <c r="I107" s="24">
        <v>61000</v>
      </c>
      <c r="J107" s="24">
        <v>61000</v>
      </c>
      <c r="K107" s="24">
        <v>0</v>
      </c>
      <c r="L107" s="68">
        <f t="shared" si="6"/>
        <v>0</v>
      </c>
      <c r="M107" s="6"/>
    </row>
    <row r="108" spans="2:13" s="5" customFormat="1" ht="47.25" outlineLevel="6" x14ac:dyDescent="0.3">
      <c r="B108" s="22" t="s">
        <v>186</v>
      </c>
      <c r="C108" s="16" t="s">
        <v>6</v>
      </c>
      <c r="D108" s="16" t="s">
        <v>96</v>
      </c>
      <c r="E108" s="16" t="s">
        <v>41</v>
      </c>
      <c r="F108" s="16" t="s">
        <v>11</v>
      </c>
      <c r="G108" s="16" t="s">
        <v>44</v>
      </c>
      <c r="H108" s="16" t="s">
        <v>17</v>
      </c>
      <c r="I108" s="24">
        <v>61000</v>
      </c>
      <c r="J108" s="24">
        <v>61000</v>
      </c>
      <c r="K108" s="24">
        <v>0</v>
      </c>
      <c r="L108" s="68">
        <f t="shared" si="6"/>
        <v>0</v>
      </c>
      <c r="M108" s="6"/>
    </row>
    <row r="109" spans="2:13" s="7" customFormat="1" ht="110.25" outlineLevel="2" x14ac:dyDescent="0.3">
      <c r="B109" s="22" t="s">
        <v>216</v>
      </c>
      <c r="C109" s="16" t="s">
        <v>6</v>
      </c>
      <c r="D109" s="16" t="s">
        <v>96</v>
      </c>
      <c r="E109" s="16" t="s">
        <v>41</v>
      </c>
      <c r="F109" s="16" t="s">
        <v>11</v>
      </c>
      <c r="G109" s="16" t="s">
        <v>45</v>
      </c>
      <c r="H109" s="23" t="s">
        <v>155</v>
      </c>
      <c r="I109" s="24">
        <v>6724528</v>
      </c>
      <c r="J109" s="24">
        <v>2762728</v>
      </c>
      <c r="K109" s="24">
        <v>2274910.39</v>
      </c>
      <c r="L109" s="68">
        <f t="shared" si="6"/>
        <v>82.342901291766694</v>
      </c>
      <c r="M109" s="8"/>
    </row>
    <row r="110" spans="2:13" s="7" customFormat="1" ht="31.5" outlineLevel="3" x14ac:dyDescent="0.3">
      <c r="B110" s="22" t="s">
        <v>202</v>
      </c>
      <c r="C110" s="16" t="s">
        <v>6</v>
      </c>
      <c r="D110" s="16" t="s">
        <v>96</v>
      </c>
      <c r="E110" s="16" t="s">
        <v>41</v>
      </c>
      <c r="F110" s="16" t="s">
        <v>11</v>
      </c>
      <c r="G110" s="16" t="s">
        <v>45</v>
      </c>
      <c r="H110" s="16" t="s">
        <v>36</v>
      </c>
      <c r="I110" s="24">
        <v>6724528</v>
      </c>
      <c r="J110" s="24">
        <v>2762728</v>
      </c>
      <c r="K110" s="24">
        <v>2274910.39</v>
      </c>
      <c r="L110" s="68">
        <f t="shared" si="6"/>
        <v>82.342901291766694</v>
      </c>
      <c r="M110" s="8"/>
    </row>
    <row r="111" spans="2:13" s="5" customFormat="1" ht="31.5" outlineLevel="4" x14ac:dyDescent="0.3">
      <c r="B111" s="22" t="s">
        <v>203</v>
      </c>
      <c r="C111" s="16" t="s">
        <v>6</v>
      </c>
      <c r="D111" s="16" t="s">
        <v>96</v>
      </c>
      <c r="E111" s="16" t="s">
        <v>41</v>
      </c>
      <c r="F111" s="16" t="s">
        <v>11</v>
      </c>
      <c r="G111" s="16" t="s">
        <v>45</v>
      </c>
      <c r="H111" s="16" t="s">
        <v>46</v>
      </c>
      <c r="I111" s="24">
        <v>4824484</v>
      </c>
      <c r="J111" s="24">
        <v>2062684</v>
      </c>
      <c r="K111" s="24">
        <v>1825406</v>
      </c>
      <c r="L111" s="68">
        <f t="shared" si="6"/>
        <v>88.496638360505059</v>
      </c>
      <c r="M111" s="6"/>
    </row>
    <row r="112" spans="2:13" s="5" customFormat="1" ht="47.25" outlineLevel="5" x14ac:dyDescent="0.3">
      <c r="B112" s="22" t="s">
        <v>213</v>
      </c>
      <c r="C112" s="16" t="s">
        <v>6</v>
      </c>
      <c r="D112" s="16" t="s">
        <v>96</v>
      </c>
      <c r="E112" s="16" t="s">
        <v>41</v>
      </c>
      <c r="F112" s="16" t="s">
        <v>11</v>
      </c>
      <c r="G112" s="16" t="s">
        <v>45</v>
      </c>
      <c r="H112" s="16" t="s">
        <v>37</v>
      </c>
      <c r="I112" s="24">
        <v>1900044</v>
      </c>
      <c r="J112" s="24">
        <v>700044</v>
      </c>
      <c r="K112" s="24">
        <v>449504.39</v>
      </c>
      <c r="L112" s="68">
        <f t="shared" si="6"/>
        <v>64.210876744890328</v>
      </c>
      <c r="M112" s="6"/>
    </row>
    <row r="113" spans="2:13" s="5" customFormat="1" ht="78.75" outlineLevel="6" x14ac:dyDescent="0.3">
      <c r="B113" s="22" t="s">
        <v>217</v>
      </c>
      <c r="C113" s="16" t="s">
        <v>6</v>
      </c>
      <c r="D113" s="16" t="s">
        <v>96</v>
      </c>
      <c r="E113" s="16" t="s">
        <v>41</v>
      </c>
      <c r="F113" s="16" t="s">
        <v>11</v>
      </c>
      <c r="G113" s="16" t="s">
        <v>47</v>
      </c>
      <c r="H113" s="23" t="s">
        <v>155</v>
      </c>
      <c r="I113" s="24">
        <v>22872300</v>
      </c>
      <c r="J113" s="24">
        <v>0</v>
      </c>
      <c r="K113" s="24">
        <v>0</v>
      </c>
      <c r="L113" s="68">
        <v>0</v>
      </c>
      <c r="M113" s="6"/>
    </row>
    <row r="114" spans="2:13" s="5" customFormat="1" ht="47.25" outlineLevel="5" x14ac:dyDescent="0.3">
      <c r="B114" s="22" t="s">
        <v>218</v>
      </c>
      <c r="C114" s="16" t="s">
        <v>6</v>
      </c>
      <c r="D114" s="16" t="s">
        <v>96</v>
      </c>
      <c r="E114" s="16" t="s">
        <v>41</v>
      </c>
      <c r="F114" s="16" t="s">
        <v>11</v>
      </c>
      <c r="G114" s="16" t="s">
        <v>47</v>
      </c>
      <c r="H114" s="16" t="s">
        <v>21</v>
      </c>
      <c r="I114" s="24">
        <v>22872300</v>
      </c>
      <c r="J114" s="24">
        <v>0</v>
      </c>
      <c r="K114" s="24">
        <v>0</v>
      </c>
      <c r="L114" s="68">
        <v>0</v>
      </c>
      <c r="M114" s="6"/>
    </row>
    <row r="115" spans="2:13" s="5" customFormat="1" ht="18.75" outlineLevel="6" x14ac:dyDescent="0.3">
      <c r="B115" s="22" t="s">
        <v>219</v>
      </c>
      <c r="C115" s="16" t="s">
        <v>6</v>
      </c>
      <c r="D115" s="16" t="s">
        <v>96</v>
      </c>
      <c r="E115" s="16" t="s">
        <v>41</v>
      </c>
      <c r="F115" s="16" t="s">
        <v>11</v>
      </c>
      <c r="G115" s="16" t="s">
        <v>47</v>
      </c>
      <c r="H115" s="16" t="s">
        <v>22</v>
      </c>
      <c r="I115" s="24">
        <v>22872300</v>
      </c>
      <c r="J115" s="24">
        <v>0</v>
      </c>
      <c r="K115" s="24">
        <v>0</v>
      </c>
      <c r="L115" s="68">
        <v>0</v>
      </c>
      <c r="M115" s="6"/>
    </row>
    <row r="116" spans="2:13" s="5" customFormat="1" ht="110.25" outlineLevel="6" x14ac:dyDescent="0.3">
      <c r="B116" s="25" t="s">
        <v>328</v>
      </c>
      <c r="C116" s="16" t="s">
        <v>6</v>
      </c>
      <c r="D116" s="16" t="s">
        <v>96</v>
      </c>
      <c r="E116" s="16" t="s">
        <v>41</v>
      </c>
      <c r="F116" s="16" t="s">
        <v>11</v>
      </c>
      <c r="G116" s="29" t="s">
        <v>329</v>
      </c>
      <c r="H116" s="16"/>
      <c r="I116" s="24">
        <v>0</v>
      </c>
      <c r="J116" s="24">
        <v>22770679.34</v>
      </c>
      <c r="K116" s="24">
        <v>20167870.34</v>
      </c>
      <c r="L116" s="68">
        <f>K116/J116*100</f>
        <v>88.569471463120607</v>
      </c>
      <c r="M116" s="6"/>
    </row>
    <row r="117" spans="2:13" s="5" customFormat="1" ht="31.5" outlineLevel="6" x14ac:dyDescent="0.3">
      <c r="B117" s="22" t="s">
        <v>202</v>
      </c>
      <c r="C117" s="16" t="s">
        <v>6</v>
      </c>
      <c r="D117" s="16" t="s">
        <v>96</v>
      </c>
      <c r="E117" s="16" t="s">
        <v>41</v>
      </c>
      <c r="F117" s="16" t="s">
        <v>11</v>
      </c>
      <c r="G117" s="29" t="s">
        <v>329</v>
      </c>
      <c r="H117" s="16">
        <v>300</v>
      </c>
      <c r="I117" s="24">
        <v>0</v>
      </c>
      <c r="J117" s="24">
        <v>2461404</v>
      </c>
      <c r="K117" s="24">
        <v>2461404</v>
      </c>
      <c r="L117" s="68">
        <f t="shared" si="6"/>
        <v>100</v>
      </c>
      <c r="M117" s="6"/>
    </row>
    <row r="118" spans="2:13" s="5" customFormat="1" ht="31.5" outlineLevel="6" x14ac:dyDescent="0.3">
      <c r="B118" s="22" t="s">
        <v>203</v>
      </c>
      <c r="C118" s="16" t="s">
        <v>6</v>
      </c>
      <c r="D118" s="16" t="s">
        <v>96</v>
      </c>
      <c r="E118" s="16" t="s">
        <v>41</v>
      </c>
      <c r="F118" s="16" t="s">
        <v>11</v>
      </c>
      <c r="G118" s="29" t="s">
        <v>329</v>
      </c>
      <c r="H118" s="16">
        <v>320</v>
      </c>
      <c r="I118" s="24">
        <v>0</v>
      </c>
      <c r="J118" s="24">
        <v>2461404</v>
      </c>
      <c r="K118" s="24">
        <v>2461404</v>
      </c>
      <c r="L118" s="68">
        <f t="shared" si="6"/>
        <v>100</v>
      </c>
      <c r="M118" s="6"/>
    </row>
    <row r="119" spans="2:13" s="5" customFormat="1" ht="47.25" outlineLevel="6" x14ac:dyDescent="0.3">
      <c r="B119" s="22" t="s">
        <v>218</v>
      </c>
      <c r="C119" s="16" t="s">
        <v>6</v>
      </c>
      <c r="D119" s="16" t="s">
        <v>96</v>
      </c>
      <c r="E119" s="16" t="s">
        <v>41</v>
      </c>
      <c r="F119" s="16" t="s">
        <v>11</v>
      </c>
      <c r="G119" s="29" t="s">
        <v>329</v>
      </c>
      <c r="H119" s="16">
        <v>400</v>
      </c>
      <c r="I119" s="24">
        <v>0</v>
      </c>
      <c r="J119" s="24">
        <v>20309275.34</v>
      </c>
      <c r="K119" s="24">
        <v>17706466.34</v>
      </c>
      <c r="L119" s="68">
        <f>K119/J119*100</f>
        <v>87.184136526655607</v>
      </c>
      <c r="M119" s="6"/>
    </row>
    <row r="120" spans="2:13" s="5" customFormat="1" ht="18.75" outlineLevel="6" x14ac:dyDescent="0.3">
      <c r="B120" s="22" t="s">
        <v>219</v>
      </c>
      <c r="C120" s="16" t="s">
        <v>6</v>
      </c>
      <c r="D120" s="16" t="s">
        <v>96</v>
      </c>
      <c r="E120" s="16" t="s">
        <v>41</v>
      </c>
      <c r="F120" s="16" t="s">
        <v>11</v>
      </c>
      <c r="G120" s="29" t="s">
        <v>329</v>
      </c>
      <c r="H120" s="16">
        <v>410</v>
      </c>
      <c r="I120" s="24">
        <v>0</v>
      </c>
      <c r="J120" s="24">
        <v>20309275.34</v>
      </c>
      <c r="K120" s="24">
        <v>17706466.34</v>
      </c>
      <c r="L120" s="68">
        <f>K120/J120*100</f>
        <v>87.184136526655607</v>
      </c>
      <c r="M120" s="6"/>
    </row>
    <row r="121" spans="2:13" s="5" customFormat="1" ht="94.5" outlineLevel="6" x14ac:dyDescent="0.3">
      <c r="B121" s="17" t="s">
        <v>220</v>
      </c>
      <c r="C121" s="18" t="s">
        <v>6</v>
      </c>
      <c r="D121" s="18" t="s">
        <v>96</v>
      </c>
      <c r="E121" s="18" t="s">
        <v>48</v>
      </c>
      <c r="F121" s="19" t="s">
        <v>155</v>
      </c>
      <c r="G121" s="19" t="s">
        <v>155</v>
      </c>
      <c r="H121" s="19" t="s">
        <v>155</v>
      </c>
      <c r="I121" s="20">
        <v>861578</v>
      </c>
      <c r="J121" s="20">
        <v>605578</v>
      </c>
      <c r="K121" s="20">
        <v>600183.5</v>
      </c>
      <c r="L121" s="67">
        <f t="shared" si="6"/>
        <v>99.109198154490414</v>
      </c>
      <c r="M121" s="6"/>
    </row>
    <row r="122" spans="2:13" s="5" customFormat="1" ht="31.5" outlineLevel="6" x14ac:dyDescent="0.3">
      <c r="B122" s="17" t="s">
        <v>221</v>
      </c>
      <c r="C122" s="18" t="s">
        <v>6</v>
      </c>
      <c r="D122" s="18" t="s">
        <v>96</v>
      </c>
      <c r="E122" s="18" t="s">
        <v>48</v>
      </c>
      <c r="F122" s="18" t="s">
        <v>49</v>
      </c>
      <c r="G122" s="21" t="s">
        <v>155</v>
      </c>
      <c r="H122" s="21" t="s">
        <v>155</v>
      </c>
      <c r="I122" s="20">
        <v>861578</v>
      </c>
      <c r="J122" s="20">
        <v>605578</v>
      </c>
      <c r="K122" s="20">
        <v>600183.5</v>
      </c>
      <c r="L122" s="67">
        <f t="shared" si="6"/>
        <v>99.109198154490414</v>
      </c>
      <c r="M122" s="6"/>
    </row>
    <row r="123" spans="2:13" s="5" customFormat="1" ht="78.75" outlineLevel="4" x14ac:dyDescent="0.3">
      <c r="B123" s="22" t="s">
        <v>220</v>
      </c>
      <c r="C123" s="16" t="s">
        <v>6</v>
      </c>
      <c r="D123" s="16" t="s">
        <v>96</v>
      </c>
      <c r="E123" s="16" t="s">
        <v>48</v>
      </c>
      <c r="F123" s="16" t="s">
        <v>49</v>
      </c>
      <c r="G123" s="16" t="s">
        <v>50</v>
      </c>
      <c r="H123" s="23" t="s">
        <v>155</v>
      </c>
      <c r="I123" s="24">
        <v>861578</v>
      </c>
      <c r="J123" s="24">
        <v>605578</v>
      </c>
      <c r="K123" s="24">
        <v>600183.5</v>
      </c>
      <c r="L123" s="68">
        <f t="shared" si="6"/>
        <v>99.109198154490414</v>
      </c>
      <c r="M123" s="6"/>
    </row>
    <row r="124" spans="2:13" s="5" customFormat="1" ht="31.5" outlineLevel="5" x14ac:dyDescent="0.3">
      <c r="B124" s="22" t="s">
        <v>202</v>
      </c>
      <c r="C124" s="16" t="s">
        <v>6</v>
      </c>
      <c r="D124" s="16" t="s">
        <v>96</v>
      </c>
      <c r="E124" s="16" t="s">
        <v>48</v>
      </c>
      <c r="F124" s="16" t="s">
        <v>49</v>
      </c>
      <c r="G124" s="16" t="s">
        <v>50</v>
      </c>
      <c r="H124" s="16" t="s">
        <v>36</v>
      </c>
      <c r="I124" s="24">
        <v>861578</v>
      </c>
      <c r="J124" s="24">
        <v>605578</v>
      </c>
      <c r="K124" s="24">
        <v>600183.5</v>
      </c>
      <c r="L124" s="68">
        <f t="shared" si="6"/>
        <v>99.109198154490414</v>
      </c>
      <c r="M124" s="6"/>
    </row>
    <row r="125" spans="2:13" s="5" customFormat="1" ht="47.25" outlineLevel="6" x14ac:dyDescent="0.3">
      <c r="B125" s="22" t="s">
        <v>213</v>
      </c>
      <c r="C125" s="16" t="s">
        <v>6</v>
      </c>
      <c r="D125" s="16" t="s">
        <v>96</v>
      </c>
      <c r="E125" s="16" t="s">
        <v>48</v>
      </c>
      <c r="F125" s="16" t="s">
        <v>49</v>
      </c>
      <c r="G125" s="16" t="s">
        <v>50</v>
      </c>
      <c r="H125" s="16" t="s">
        <v>37</v>
      </c>
      <c r="I125" s="24">
        <v>861578</v>
      </c>
      <c r="J125" s="24">
        <v>605578</v>
      </c>
      <c r="K125" s="24">
        <v>600183.5</v>
      </c>
      <c r="L125" s="68">
        <f t="shared" si="6"/>
        <v>99.109198154490414</v>
      </c>
      <c r="M125" s="6"/>
    </row>
    <row r="126" spans="2:13" s="5" customFormat="1" ht="78.75" outlineLevel="4" x14ac:dyDescent="0.3">
      <c r="B126" s="17" t="s">
        <v>167</v>
      </c>
      <c r="C126" s="18" t="s">
        <v>6</v>
      </c>
      <c r="D126" s="18" t="s">
        <v>158</v>
      </c>
      <c r="E126" s="18" t="s">
        <v>155</v>
      </c>
      <c r="F126" s="19" t="s">
        <v>155</v>
      </c>
      <c r="G126" s="19" t="s">
        <v>155</v>
      </c>
      <c r="H126" s="19" t="s">
        <v>155</v>
      </c>
      <c r="I126" s="20">
        <f>I127</f>
        <v>4212671</v>
      </c>
      <c r="J126" s="20">
        <f t="shared" ref="J126:K126" si="16">J127</f>
        <v>4732659</v>
      </c>
      <c r="K126" s="20">
        <f t="shared" si="16"/>
        <v>4555896.43</v>
      </c>
      <c r="L126" s="67">
        <f t="shared" si="6"/>
        <v>96.265047407810272</v>
      </c>
      <c r="M126" s="6"/>
    </row>
    <row r="127" spans="2:13" s="5" customFormat="1" ht="47.25" outlineLevel="5" x14ac:dyDescent="0.3">
      <c r="B127" s="17" t="s">
        <v>222</v>
      </c>
      <c r="C127" s="18" t="s">
        <v>6</v>
      </c>
      <c r="D127" s="18" t="s">
        <v>158</v>
      </c>
      <c r="E127" s="18" t="s">
        <v>51</v>
      </c>
      <c r="F127" s="19" t="s">
        <v>155</v>
      </c>
      <c r="G127" s="19" t="s">
        <v>155</v>
      </c>
      <c r="H127" s="19" t="s">
        <v>155</v>
      </c>
      <c r="I127" s="20">
        <f>I129+I137</f>
        <v>4212671</v>
      </c>
      <c r="J127" s="20">
        <f t="shared" ref="J127:K127" si="17">J129+J137</f>
        <v>4732659</v>
      </c>
      <c r="K127" s="20">
        <f t="shared" si="17"/>
        <v>4555896.43</v>
      </c>
      <c r="L127" s="67">
        <f t="shared" si="6"/>
        <v>96.265047407810272</v>
      </c>
      <c r="M127" s="6"/>
    </row>
    <row r="128" spans="2:13" s="5" customFormat="1" ht="18.75" outlineLevel="6" x14ac:dyDescent="0.3">
      <c r="B128" s="17" t="s">
        <v>152</v>
      </c>
      <c r="C128" s="18" t="s">
        <v>6</v>
      </c>
      <c r="D128" s="18" t="s">
        <v>158</v>
      </c>
      <c r="E128" s="18" t="s">
        <v>51</v>
      </c>
      <c r="F128" s="18" t="s">
        <v>11</v>
      </c>
      <c r="G128" s="21" t="s">
        <v>155</v>
      </c>
      <c r="H128" s="21" t="s">
        <v>155</v>
      </c>
      <c r="I128" s="20">
        <f>I127</f>
        <v>4212671</v>
      </c>
      <c r="J128" s="20">
        <f t="shared" ref="J128" si="18">J127</f>
        <v>4732659</v>
      </c>
      <c r="K128" s="20">
        <f>K129+K137</f>
        <v>4555896.43</v>
      </c>
      <c r="L128" s="67">
        <f t="shared" si="6"/>
        <v>96.265047407810272</v>
      </c>
      <c r="M128" s="6"/>
    </row>
    <row r="129" spans="2:13" s="5" customFormat="1" ht="18.75" outlineLevel="6" x14ac:dyDescent="0.3">
      <c r="B129" s="22" t="s">
        <v>223</v>
      </c>
      <c r="C129" s="16" t="s">
        <v>6</v>
      </c>
      <c r="D129" s="16" t="s">
        <v>158</v>
      </c>
      <c r="E129" s="16" t="s">
        <v>51</v>
      </c>
      <c r="F129" s="16" t="s">
        <v>11</v>
      </c>
      <c r="G129" s="16" t="s">
        <v>52</v>
      </c>
      <c r="H129" s="23" t="s">
        <v>155</v>
      </c>
      <c r="I129" s="24">
        <v>4185071</v>
      </c>
      <c r="J129" s="24">
        <v>4705059</v>
      </c>
      <c r="K129" s="24">
        <f>K130+K133</f>
        <v>4528296.43</v>
      </c>
      <c r="L129" s="68">
        <f t="shared" si="6"/>
        <v>96.243138077545893</v>
      </c>
      <c r="M129" s="6"/>
    </row>
    <row r="130" spans="2:13" s="7" customFormat="1" ht="94.5" outlineLevel="2" x14ac:dyDescent="0.3">
      <c r="B130" s="22" t="s">
        <v>182</v>
      </c>
      <c r="C130" s="16" t="s">
        <v>6</v>
      </c>
      <c r="D130" s="16" t="s">
        <v>158</v>
      </c>
      <c r="E130" s="16" t="s">
        <v>51</v>
      </c>
      <c r="F130" s="16" t="s">
        <v>11</v>
      </c>
      <c r="G130" s="16" t="s">
        <v>52</v>
      </c>
      <c r="H130" s="16" t="s">
        <v>12</v>
      </c>
      <c r="I130" s="24">
        <v>3134736</v>
      </c>
      <c r="J130" s="24">
        <v>3586636</v>
      </c>
      <c r="K130" s="24">
        <v>3577252.83</v>
      </c>
      <c r="L130" s="68">
        <f t="shared" si="6"/>
        <v>99.738385216676576</v>
      </c>
      <c r="M130" s="8"/>
    </row>
    <row r="131" spans="2:13" s="7" customFormat="1" ht="31.5" outlineLevel="3" x14ac:dyDescent="0.3">
      <c r="B131" s="22" t="s">
        <v>224</v>
      </c>
      <c r="C131" s="16" t="s">
        <v>6</v>
      </c>
      <c r="D131" s="16" t="s">
        <v>158</v>
      </c>
      <c r="E131" s="16" t="s">
        <v>51</v>
      </c>
      <c r="F131" s="16" t="s">
        <v>11</v>
      </c>
      <c r="G131" s="16" t="s">
        <v>52</v>
      </c>
      <c r="H131" s="16" t="s">
        <v>53</v>
      </c>
      <c r="I131" s="24">
        <v>3134736</v>
      </c>
      <c r="J131" s="24">
        <v>3586636</v>
      </c>
      <c r="K131" s="24">
        <v>3577252.83</v>
      </c>
      <c r="L131" s="68">
        <f t="shared" si="6"/>
        <v>99.738385216676576</v>
      </c>
      <c r="M131" s="8"/>
    </row>
    <row r="132" spans="2:13" s="7" customFormat="1" ht="47.25" outlineLevel="4" x14ac:dyDescent="0.3">
      <c r="B132" s="22" t="s">
        <v>185</v>
      </c>
      <c r="C132" s="16" t="s">
        <v>6</v>
      </c>
      <c r="D132" s="16" t="s">
        <v>158</v>
      </c>
      <c r="E132" s="16" t="s">
        <v>51</v>
      </c>
      <c r="F132" s="16" t="s">
        <v>11</v>
      </c>
      <c r="G132" s="16" t="s">
        <v>52</v>
      </c>
      <c r="H132" s="16" t="s">
        <v>16</v>
      </c>
      <c r="I132" s="24">
        <v>1050335</v>
      </c>
      <c r="J132" s="24">
        <v>1118423</v>
      </c>
      <c r="K132" s="24">
        <v>951043.6</v>
      </c>
      <c r="L132" s="68">
        <f t="shared" si="6"/>
        <v>85.034338528445858</v>
      </c>
      <c r="M132" s="8"/>
    </row>
    <row r="133" spans="2:13" s="5" customFormat="1" ht="47.25" outlineLevel="5" x14ac:dyDescent="0.3">
      <c r="B133" s="22" t="s">
        <v>186</v>
      </c>
      <c r="C133" s="16" t="s">
        <v>6</v>
      </c>
      <c r="D133" s="16" t="s">
        <v>158</v>
      </c>
      <c r="E133" s="16" t="s">
        <v>51</v>
      </c>
      <c r="F133" s="16" t="s">
        <v>11</v>
      </c>
      <c r="G133" s="16" t="s">
        <v>52</v>
      </c>
      <c r="H133" s="16" t="s">
        <v>17</v>
      </c>
      <c r="I133" s="24">
        <v>1050335</v>
      </c>
      <c r="J133" s="24">
        <v>1118423</v>
      </c>
      <c r="K133" s="24">
        <v>951043.6</v>
      </c>
      <c r="L133" s="68">
        <f t="shared" ref="L133:L196" si="19">K133/J133*100</f>
        <v>85.034338528445858</v>
      </c>
      <c r="M133" s="6"/>
    </row>
    <row r="134" spans="2:13" s="5" customFormat="1" ht="18.75" outlineLevel="6" x14ac:dyDescent="0.3">
      <c r="B134" s="22" t="s">
        <v>149</v>
      </c>
      <c r="C134" s="16" t="s">
        <v>6</v>
      </c>
      <c r="D134" s="16" t="s">
        <v>158</v>
      </c>
      <c r="E134" s="16" t="s">
        <v>51</v>
      </c>
      <c r="F134" s="16" t="s">
        <v>11</v>
      </c>
      <c r="G134" s="16" t="s">
        <v>52</v>
      </c>
      <c r="H134" s="16" t="s">
        <v>18</v>
      </c>
      <c r="I134" s="24">
        <v>0</v>
      </c>
      <c r="J134" s="24">
        <v>0</v>
      </c>
      <c r="K134" s="24">
        <v>0</v>
      </c>
      <c r="L134" s="68">
        <v>0</v>
      </c>
      <c r="M134" s="6"/>
    </row>
    <row r="135" spans="2:13" s="5" customFormat="1" ht="18.75" outlineLevel="5" x14ac:dyDescent="0.3">
      <c r="B135" s="22" t="s">
        <v>225</v>
      </c>
      <c r="C135" s="16" t="s">
        <v>6</v>
      </c>
      <c r="D135" s="16" t="s">
        <v>158</v>
      </c>
      <c r="E135" s="16" t="s">
        <v>51</v>
      </c>
      <c r="F135" s="16" t="s">
        <v>11</v>
      </c>
      <c r="G135" s="16" t="s">
        <v>52</v>
      </c>
      <c r="H135" s="16" t="s">
        <v>24</v>
      </c>
      <c r="I135" s="24">
        <v>0</v>
      </c>
      <c r="J135" s="24">
        <v>0</v>
      </c>
      <c r="K135" s="24">
        <v>0</v>
      </c>
      <c r="L135" s="68">
        <v>0</v>
      </c>
      <c r="M135" s="6"/>
    </row>
    <row r="136" spans="2:13" s="5" customFormat="1" ht="18.75" outlineLevel="6" x14ac:dyDescent="0.3">
      <c r="B136" s="22" t="s">
        <v>150</v>
      </c>
      <c r="C136" s="16" t="s">
        <v>6</v>
      </c>
      <c r="D136" s="16" t="s">
        <v>158</v>
      </c>
      <c r="E136" s="16" t="s">
        <v>51</v>
      </c>
      <c r="F136" s="16" t="s">
        <v>11</v>
      </c>
      <c r="G136" s="16" t="s">
        <v>52</v>
      </c>
      <c r="H136" s="16" t="s">
        <v>19</v>
      </c>
      <c r="I136" s="24">
        <v>0</v>
      </c>
      <c r="J136" s="24">
        <v>0</v>
      </c>
      <c r="K136" s="24">
        <v>0</v>
      </c>
      <c r="L136" s="68">
        <v>0</v>
      </c>
      <c r="M136" s="6"/>
    </row>
    <row r="137" spans="2:13" s="5" customFormat="1" ht="63" outlineLevel="3" x14ac:dyDescent="0.3">
      <c r="B137" s="22" t="s">
        <v>226</v>
      </c>
      <c r="C137" s="16" t="s">
        <v>6</v>
      </c>
      <c r="D137" s="16" t="s">
        <v>158</v>
      </c>
      <c r="E137" s="16" t="s">
        <v>51</v>
      </c>
      <c r="F137" s="16" t="s">
        <v>11</v>
      </c>
      <c r="G137" s="16" t="s">
        <v>54</v>
      </c>
      <c r="H137" s="23" t="s">
        <v>155</v>
      </c>
      <c r="I137" s="24">
        <v>27600</v>
      </c>
      <c r="J137" s="24">
        <v>27600</v>
      </c>
      <c r="K137" s="24">
        <v>27600</v>
      </c>
      <c r="L137" s="68">
        <f t="shared" si="19"/>
        <v>100</v>
      </c>
      <c r="M137" s="6"/>
    </row>
    <row r="138" spans="2:13" s="5" customFormat="1" ht="47.25" outlineLevel="4" x14ac:dyDescent="0.3">
      <c r="B138" s="22" t="s">
        <v>185</v>
      </c>
      <c r="C138" s="16" t="s">
        <v>6</v>
      </c>
      <c r="D138" s="16" t="s">
        <v>158</v>
      </c>
      <c r="E138" s="16" t="s">
        <v>51</v>
      </c>
      <c r="F138" s="16" t="s">
        <v>11</v>
      </c>
      <c r="G138" s="16" t="s">
        <v>54</v>
      </c>
      <c r="H138" s="16" t="s">
        <v>16</v>
      </c>
      <c r="I138" s="24">
        <v>27600</v>
      </c>
      <c r="J138" s="24">
        <v>27600</v>
      </c>
      <c r="K138" s="24">
        <v>27600</v>
      </c>
      <c r="L138" s="68">
        <f t="shared" si="19"/>
        <v>100</v>
      </c>
      <c r="M138" s="6"/>
    </row>
    <row r="139" spans="2:13" s="5" customFormat="1" ht="47.25" outlineLevel="5" x14ac:dyDescent="0.3">
      <c r="B139" s="22" t="s">
        <v>186</v>
      </c>
      <c r="C139" s="16" t="s">
        <v>6</v>
      </c>
      <c r="D139" s="16" t="s">
        <v>158</v>
      </c>
      <c r="E139" s="16" t="s">
        <v>51</v>
      </c>
      <c r="F139" s="16" t="s">
        <v>11</v>
      </c>
      <c r="G139" s="16" t="s">
        <v>54</v>
      </c>
      <c r="H139" s="16" t="s">
        <v>17</v>
      </c>
      <c r="I139" s="24">
        <v>27600</v>
      </c>
      <c r="J139" s="24">
        <v>27600</v>
      </c>
      <c r="K139" s="24">
        <v>27600</v>
      </c>
      <c r="L139" s="68">
        <f t="shared" si="19"/>
        <v>100</v>
      </c>
      <c r="M139" s="6"/>
    </row>
    <row r="140" spans="2:13" s="5" customFormat="1" ht="126" outlineLevel="6" x14ac:dyDescent="0.3">
      <c r="B140" s="17" t="s">
        <v>168</v>
      </c>
      <c r="C140" s="18" t="s">
        <v>6</v>
      </c>
      <c r="D140" s="18" t="s">
        <v>161</v>
      </c>
      <c r="E140" s="18" t="s">
        <v>155</v>
      </c>
      <c r="F140" s="19" t="s">
        <v>155</v>
      </c>
      <c r="G140" s="19" t="s">
        <v>155</v>
      </c>
      <c r="H140" s="19" t="s">
        <v>155</v>
      </c>
      <c r="I140" s="20">
        <f>I141</f>
        <v>398618</v>
      </c>
      <c r="J140" s="20">
        <f t="shared" ref="J140:K140" si="20">J141</f>
        <v>398618</v>
      </c>
      <c r="K140" s="39">
        <f t="shared" si="20"/>
        <v>361067.57</v>
      </c>
      <c r="L140" s="67">
        <f t="shared" si="19"/>
        <v>90.579845867472116</v>
      </c>
      <c r="M140" s="6"/>
    </row>
    <row r="141" spans="2:13" s="5" customFormat="1" ht="63" outlineLevel="6" x14ac:dyDescent="0.3">
      <c r="B141" s="17" t="s">
        <v>227</v>
      </c>
      <c r="C141" s="18" t="s">
        <v>6</v>
      </c>
      <c r="D141" s="18" t="s">
        <v>161</v>
      </c>
      <c r="E141" s="18" t="s">
        <v>55</v>
      </c>
      <c r="F141" s="19" t="s">
        <v>155</v>
      </c>
      <c r="G141" s="19" t="s">
        <v>155</v>
      </c>
      <c r="H141" s="19" t="s">
        <v>155</v>
      </c>
      <c r="I141" s="20">
        <f>I142+I148</f>
        <v>398618</v>
      </c>
      <c r="J141" s="20">
        <f t="shared" ref="J141" si="21">J142+J148</f>
        <v>398618</v>
      </c>
      <c r="K141" s="20">
        <f>K142+K148</f>
        <v>361067.57</v>
      </c>
      <c r="L141" s="67">
        <f t="shared" si="19"/>
        <v>90.579845867472116</v>
      </c>
      <c r="M141" s="6"/>
    </row>
    <row r="142" spans="2:13" s="7" customFormat="1" ht="18.75" outlineLevel="2" x14ac:dyDescent="0.3">
      <c r="B142" s="17" t="s">
        <v>152</v>
      </c>
      <c r="C142" s="18" t="s">
        <v>6</v>
      </c>
      <c r="D142" s="18" t="s">
        <v>161</v>
      </c>
      <c r="E142" s="18" t="s">
        <v>55</v>
      </c>
      <c r="F142" s="18" t="s">
        <v>11</v>
      </c>
      <c r="G142" s="21" t="s">
        <v>155</v>
      </c>
      <c r="H142" s="21" t="s">
        <v>155</v>
      </c>
      <c r="I142" s="20">
        <f>I143</f>
        <v>298618</v>
      </c>
      <c r="J142" s="20">
        <f t="shared" ref="J142:K142" si="22">J143</f>
        <v>298618</v>
      </c>
      <c r="K142" s="20">
        <f t="shared" si="22"/>
        <v>261067.61</v>
      </c>
      <c r="L142" s="67">
        <f t="shared" si="19"/>
        <v>87.425275770382228</v>
      </c>
      <c r="M142" s="8"/>
    </row>
    <row r="143" spans="2:13" s="7" customFormat="1" ht="63" outlineLevel="3" x14ac:dyDescent="0.3">
      <c r="B143" s="22" t="s">
        <v>228</v>
      </c>
      <c r="C143" s="16" t="s">
        <v>6</v>
      </c>
      <c r="D143" s="16" t="s">
        <v>161</v>
      </c>
      <c r="E143" s="16" t="s">
        <v>55</v>
      </c>
      <c r="F143" s="16" t="s">
        <v>11</v>
      </c>
      <c r="G143" s="16" t="s">
        <v>56</v>
      </c>
      <c r="H143" s="23" t="s">
        <v>155</v>
      </c>
      <c r="I143" s="24">
        <v>298618</v>
      </c>
      <c r="J143" s="24">
        <v>298618</v>
      </c>
      <c r="K143" s="24">
        <v>261067.61</v>
      </c>
      <c r="L143" s="68">
        <f t="shared" si="19"/>
        <v>87.425275770382228</v>
      </c>
      <c r="M143" s="8"/>
    </row>
    <row r="144" spans="2:13" s="5" customFormat="1" ht="94.5" outlineLevel="4" x14ac:dyDescent="0.3">
      <c r="B144" s="22" t="s">
        <v>182</v>
      </c>
      <c r="C144" s="16" t="s">
        <v>6</v>
      </c>
      <c r="D144" s="16" t="s">
        <v>161</v>
      </c>
      <c r="E144" s="16" t="s">
        <v>55</v>
      </c>
      <c r="F144" s="16" t="s">
        <v>11</v>
      </c>
      <c r="G144" s="16" t="s">
        <v>56</v>
      </c>
      <c r="H144" s="16" t="s">
        <v>12</v>
      </c>
      <c r="I144" s="24">
        <v>183327</v>
      </c>
      <c r="J144" s="24">
        <v>217201.79</v>
      </c>
      <c r="K144" s="24">
        <v>217201.79</v>
      </c>
      <c r="L144" s="68">
        <f t="shared" si="19"/>
        <v>100</v>
      </c>
      <c r="M144" s="6"/>
    </row>
    <row r="145" spans="2:13" s="5" customFormat="1" ht="31.5" outlineLevel="5" x14ac:dyDescent="0.3">
      <c r="B145" s="22" t="s">
        <v>183</v>
      </c>
      <c r="C145" s="16" t="s">
        <v>6</v>
      </c>
      <c r="D145" s="16" t="s">
        <v>161</v>
      </c>
      <c r="E145" s="16" t="s">
        <v>55</v>
      </c>
      <c r="F145" s="16" t="s">
        <v>11</v>
      </c>
      <c r="G145" s="16" t="s">
        <v>56</v>
      </c>
      <c r="H145" s="16" t="s">
        <v>13</v>
      </c>
      <c r="I145" s="24">
        <v>183327</v>
      </c>
      <c r="J145" s="24">
        <v>217201.79</v>
      </c>
      <c r="K145" s="24">
        <v>217201.79</v>
      </c>
      <c r="L145" s="68">
        <f t="shared" si="19"/>
        <v>100</v>
      </c>
      <c r="M145" s="6"/>
    </row>
    <row r="146" spans="2:13" s="5" customFormat="1" ht="47.25" outlineLevel="6" x14ac:dyDescent="0.3">
      <c r="B146" s="22" t="s">
        <v>185</v>
      </c>
      <c r="C146" s="16" t="s">
        <v>6</v>
      </c>
      <c r="D146" s="16" t="s">
        <v>161</v>
      </c>
      <c r="E146" s="16" t="s">
        <v>55</v>
      </c>
      <c r="F146" s="16" t="s">
        <v>11</v>
      </c>
      <c r="G146" s="16" t="s">
        <v>56</v>
      </c>
      <c r="H146" s="16" t="s">
        <v>16</v>
      </c>
      <c r="I146" s="24">
        <v>115291</v>
      </c>
      <c r="J146" s="24">
        <v>81416.210000000006</v>
      </c>
      <c r="K146" s="24">
        <v>43865.82</v>
      </c>
      <c r="L146" s="68">
        <f t="shared" si="19"/>
        <v>53.878484395183705</v>
      </c>
      <c r="M146" s="6"/>
    </row>
    <row r="147" spans="2:13" s="5" customFormat="1" ht="47.25" outlineLevel="6" x14ac:dyDescent="0.3">
      <c r="B147" s="22" t="s">
        <v>186</v>
      </c>
      <c r="C147" s="16" t="s">
        <v>6</v>
      </c>
      <c r="D147" s="16" t="s">
        <v>161</v>
      </c>
      <c r="E147" s="16" t="s">
        <v>55</v>
      </c>
      <c r="F147" s="16" t="s">
        <v>11</v>
      </c>
      <c r="G147" s="16" t="s">
        <v>56</v>
      </c>
      <c r="H147" s="16" t="s">
        <v>17</v>
      </c>
      <c r="I147" s="24">
        <v>115291</v>
      </c>
      <c r="J147" s="24">
        <v>81416.210000000006</v>
      </c>
      <c r="K147" s="24">
        <v>43865.82</v>
      </c>
      <c r="L147" s="68">
        <f t="shared" si="19"/>
        <v>53.878484395183705</v>
      </c>
      <c r="M147" s="6"/>
    </row>
    <row r="148" spans="2:13" s="7" customFormat="1" ht="31.5" outlineLevel="2" x14ac:dyDescent="0.3">
      <c r="B148" s="17" t="s">
        <v>221</v>
      </c>
      <c r="C148" s="18" t="s">
        <v>6</v>
      </c>
      <c r="D148" s="18" t="s">
        <v>161</v>
      </c>
      <c r="E148" s="18" t="s">
        <v>55</v>
      </c>
      <c r="F148" s="18" t="s">
        <v>49</v>
      </c>
      <c r="G148" s="21" t="s">
        <v>155</v>
      </c>
      <c r="H148" s="21" t="s">
        <v>155</v>
      </c>
      <c r="I148" s="20">
        <v>100000</v>
      </c>
      <c r="J148" s="20">
        <v>100000</v>
      </c>
      <c r="K148" s="20">
        <v>99999.96</v>
      </c>
      <c r="L148" s="67">
        <f t="shared" si="19"/>
        <v>99.999960000000016</v>
      </c>
      <c r="M148" s="8"/>
    </row>
    <row r="149" spans="2:13" s="7" customFormat="1" ht="47.25" outlineLevel="3" x14ac:dyDescent="0.3">
      <c r="B149" s="22" t="s">
        <v>229</v>
      </c>
      <c r="C149" s="16" t="s">
        <v>6</v>
      </c>
      <c r="D149" s="16" t="s">
        <v>161</v>
      </c>
      <c r="E149" s="16" t="s">
        <v>55</v>
      </c>
      <c r="F149" s="16" t="s">
        <v>49</v>
      </c>
      <c r="G149" s="16" t="s">
        <v>57</v>
      </c>
      <c r="H149" s="23" t="s">
        <v>155</v>
      </c>
      <c r="I149" s="24">
        <v>100000</v>
      </c>
      <c r="J149" s="24">
        <v>100000</v>
      </c>
      <c r="K149" s="24">
        <v>99999.96</v>
      </c>
      <c r="L149" s="67">
        <f t="shared" si="19"/>
        <v>99.999960000000016</v>
      </c>
      <c r="M149" s="8"/>
    </row>
    <row r="150" spans="2:13" s="7" customFormat="1" ht="47.25" outlineLevel="4" x14ac:dyDescent="0.3">
      <c r="B150" s="22" t="s">
        <v>230</v>
      </c>
      <c r="C150" s="16" t="s">
        <v>6</v>
      </c>
      <c r="D150" s="16" t="s">
        <v>161</v>
      </c>
      <c r="E150" s="16" t="s">
        <v>55</v>
      </c>
      <c r="F150" s="16" t="s">
        <v>49</v>
      </c>
      <c r="G150" s="16" t="s">
        <v>57</v>
      </c>
      <c r="H150" s="16" t="s">
        <v>58</v>
      </c>
      <c r="I150" s="24">
        <v>100000</v>
      </c>
      <c r="J150" s="24">
        <v>100000</v>
      </c>
      <c r="K150" s="24">
        <v>99999.96</v>
      </c>
      <c r="L150" s="67">
        <f t="shared" si="19"/>
        <v>99.999960000000016</v>
      </c>
      <c r="M150" s="8"/>
    </row>
    <row r="151" spans="2:13" s="5" customFormat="1" ht="18.75" outlineLevel="5" x14ac:dyDescent="0.3">
      <c r="B151" s="22" t="s">
        <v>231</v>
      </c>
      <c r="C151" s="16" t="s">
        <v>6</v>
      </c>
      <c r="D151" s="16" t="s">
        <v>161</v>
      </c>
      <c r="E151" s="16" t="s">
        <v>55</v>
      </c>
      <c r="F151" s="16" t="s">
        <v>49</v>
      </c>
      <c r="G151" s="16" t="s">
        <v>57</v>
      </c>
      <c r="H151" s="16" t="s">
        <v>59</v>
      </c>
      <c r="I151" s="24">
        <v>100000</v>
      </c>
      <c r="J151" s="24">
        <v>100000</v>
      </c>
      <c r="K151" s="24">
        <v>99999.96</v>
      </c>
      <c r="L151" s="67">
        <f t="shared" si="19"/>
        <v>99.999960000000016</v>
      </c>
      <c r="M151" s="6"/>
    </row>
    <row r="152" spans="2:13" s="5" customFormat="1" ht="31.5" outlineLevel="6" x14ac:dyDescent="0.3">
      <c r="B152" s="17" t="s">
        <v>169</v>
      </c>
      <c r="C152" s="18" t="s">
        <v>6</v>
      </c>
      <c r="D152" s="18" t="s">
        <v>163</v>
      </c>
      <c r="E152" s="18" t="s">
        <v>155</v>
      </c>
      <c r="F152" s="19" t="s">
        <v>155</v>
      </c>
      <c r="G152" s="19" t="s">
        <v>155</v>
      </c>
      <c r="H152" s="19" t="s">
        <v>155</v>
      </c>
      <c r="I152" s="20">
        <v>10000</v>
      </c>
      <c r="J152" s="20">
        <v>10000</v>
      </c>
      <c r="K152" s="20">
        <v>8758</v>
      </c>
      <c r="L152" s="67">
        <f t="shared" si="19"/>
        <v>87.58</v>
      </c>
      <c r="M152" s="6"/>
    </row>
    <row r="153" spans="2:13" s="5" customFormat="1" ht="94.5" outlineLevel="6" x14ac:dyDescent="0.3">
      <c r="B153" s="17" t="s">
        <v>232</v>
      </c>
      <c r="C153" s="18" t="s">
        <v>6</v>
      </c>
      <c r="D153" s="18" t="s">
        <v>163</v>
      </c>
      <c r="E153" s="18" t="s">
        <v>60</v>
      </c>
      <c r="F153" s="19" t="s">
        <v>155</v>
      </c>
      <c r="G153" s="19" t="s">
        <v>155</v>
      </c>
      <c r="H153" s="19" t="s">
        <v>155</v>
      </c>
      <c r="I153" s="20">
        <v>10000</v>
      </c>
      <c r="J153" s="20">
        <v>10000</v>
      </c>
      <c r="K153" s="20">
        <v>8758</v>
      </c>
      <c r="L153" s="67">
        <f t="shared" si="19"/>
        <v>87.58</v>
      </c>
      <c r="M153" s="6"/>
    </row>
    <row r="154" spans="2:13" s="7" customFormat="1" ht="18.75" outlineLevel="2" x14ac:dyDescent="0.3">
      <c r="B154" s="17" t="s">
        <v>152</v>
      </c>
      <c r="C154" s="18" t="s">
        <v>6</v>
      </c>
      <c r="D154" s="18" t="s">
        <v>163</v>
      </c>
      <c r="E154" s="18" t="s">
        <v>60</v>
      </c>
      <c r="F154" s="18" t="s">
        <v>11</v>
      </c>
      <c r="G154" s="21" t="s">
        <v>155</v>
      </c>
      <c r="H154" s="21" t="s">
        <v>155</v>
      </c>
      <c r="I154" s="20">
        <v>10000</v>
      </c>
      <c r="J154" s="20">
        <v>10000</v>
      </c>
      <c r="K154" s="20">
        <v>8758</v>
      </c>
      <c r="L154" s="67">
        <f t="shared" si="19"/>
        <v>87.58</v>
      </c>
      <c r="M154" s="8"/>
    </row>
    <row r="155" spans="2:13" s="7" customFormat="1" ht="31.5" outlineLevel="3" x14ac:dyDescent="0.3">
      <c r="B155" s="22" t="s">
        <v>233</v>
      </c>
      <c r="C155" s="16" t="s">
        <v>6</v>
      </c>
      <c r="D155" s="16" t="s">
        <v>163</v>
      </c>
      <c r="E155" s="16" t="s">
        <v>60</v>
      </c>
      <c r="F155" s="16" t="s">
        <v>11</v>
      </c>
      <c r="G155" s="16" t="s">
        <v>61</v>
      </c>
      <c r="H155" s="23" t="s">
        <v>155</v>
      </c>
      <c r="I155" s="24">
        <v>10000</v>
      </c>
      <c r="J155" s="24">
        <v>10000</v>
      </c>
      <c r="K155" s="24">
        <v>8758</v>
      </c>
      <c r="L155" s="68">
        <f t="shared" si="19"/>
        <v>87.58</v>
      </c>
      <c r="M155" s="8"/>
    </row>
    <row r="156" spans="2:13" s="5" customFormat="1" ht="47.25" outlineLevel="4" x14ac:dyDescent="0.3">
      <c r="B156" s="22" t="s">
        <v>185</v>
      </c>
      <c r="C156" s="16" t="s">
        <v>6</v>
      </c>
      <c r="D156" s="16" t="s">
        <v>163</v>
      </c>
      <c r="E156" s="16" t="s">
        <v>60</v>
      </c>
      <c r="F156" s="16" t="s">
        <v>11</v>
      </c>
      <c r="G156" s="16" t="s">
        <v>61</v>
      </c>
      <c r="H156" s="16" t="s">
        <v>16</v>
      </c>
      <c r="I156" s="24">
        <v>10000</v>
      </c>
      <c r="J156" s="24">
        <v>10000</v>
      </c>
      <c r="K156" s="24">
        <v>8758</v>
      </c>
      <c r="L156" s="68">
        <f t="shared" si="19"/>
        <v>87.58</v>
      </c>
      <c r="M156" s="6"/>
    </row>
    <row r="157" spans="2:13" s="5" customFormat="1" ht="47.25" outlineLevel="5" x14ac:dyDescent="0.3">
      <c r="B157" s="22" t="s">
        <v>186</v>
      </c>
      <c r="C157" s="16" t="s">
        <v>6</v>
      </c>
      <c r="D157" s="16" t="s">
        <v>163</v>
      </c>
      <c r="E157" s="16" t="s">
        <v>60</v>
      </c>
      <c r="F157" s="16" t="s">
        <v>11</v>
      </c>
      <c r="G157" s="16" t="s">
        <v>61</v>
      </c>
      <c r="H157" s="16" t="s">
        <v>17</v>
      </c>
      <c r="I157" s="24">
        <v>10000</v>
      </c>
      <c r="J157" s="24">
        <v>10000</v>
      </c>
      <c r="K157" s="24">
        <v>8758</v>
      </c>
      <c r="L157" s="68">
        <f t="shared" si="19"/>
        <v>87.58</v>
      </c>
      <c r="M157" s="6"/>
    </row>
    <row r="158" spans="2:13" s="5" customFormat="1" ht="47.25" outlineLevel="6" x14ac:dyDescent="0.3">
      <c r="B158" s="17" t="s">
        <v>170</v>
      </c>
      <c r="C158" s="18" t="s">
        <v>6</v>
      </c>
      <c r="D158" s="18" t="s">
        <v>171</v>
      </c>
      <c r="E158" s="18" t="s">
        <v>155</v>
      </c>
      <c r="F158" s="19" t="s">
        <v>155</v>
      </c>
      <c r="G158" s="19" t="s">
        <v>155</v>
      </c>
      <c r="H158" s="19" t="s">
        <v>155</v>
      </c>
      <c r="I158" s="20">
        <v>5416049</v>
      </c>
      <c r="J158" s="20">
        <v>5793320</v>
      </c>
      <c r="K158" s="20">
        <v>5786048.0800000001</v>
      </c>
      <c r="L158" s="67">
        <f t="shared" si="19"/>
        <v>99.874477501674335</v>
      </c>
      <c r="M158" s="6"/>
    </row>
    <row r="159" spans="2:13" s="5" customFormat="1" ht="78.75" outlineLevel="6" x14ac:dyDescent="0.3">
      <c r="B159" s="17" t="s">
        <v>234</v>
      </c>
      <c r="C159" s="18" t="s">
        <v>6</v>
      </c>
      <c r="D159" s="18" t="s">
        <v>171</v>
      </c>
      <c r="E159" s="18" t="s">
        <v>62</v>
      </c>
      <c r="F159" s="19" t="s">
        <v>155</v>
      </c>
      <c r="G159" s="19" t="s">
        <v>155</v>
      </c>
      <c r="H159" s="19" t="s">
        <v>155</v>
      </c>
      <c r="I159" s="20">
        <v>5416049</v>
      </c>
      <c r="J159" s="20">
        <v>5793320</v>
      </c>
      <c r="K159" s="20">
        <v>5786048.0800000001</v>
      </c>
      <c r="L159" s="67">
        <f t="shared" si="19"/>
        <v>99.874477501674335</v>
      </c>
      <c r="M159" s="6"/>
    </row>
    <row r="160" spans="2:13" s="11" customFormat="1" ht="18.75" outlineLevel="2" x14ac:dyDescent="0.3">
      <c r="B160" s="17" t="s">
        <v>152</v>
      </c>
      <c r="C160" s="18" t="s">
        <v>6</v>
      </c>
      <c r="D160" s="18" t="s">
        <v>171</v>
      </c>
      <c r="E160" s="18" t="s">
        <v>62</v>
      </c>
      <c r="F160" s="18" t="s">
        <v>11</v>
      </c>
      <c r="G160" s="21" t="s">
        <v>155</v>
      </c>
      <c r="H160" s="21" t="s">
        <v>155</v>
      </c>
      <c r="I160" s="20">
        <v>5416049</v>
      </c>
      <c r="J160" s="20">
        <v>5793320</v>
      </c>
      <c r="K160" s="20">
        <v>5786048.0800000001</v>
      </c>
      <c r="L160" s="67">
        <f t="shared" si="19"/>
        <v>99.874477501674335</v>
      </c>
      <c r="M160" s="10"/>
    </row>
    <row r="161" spans="2:13" s="7" customFormat="1" ht="47.25" outlineLevel="3" x14ac:dyDescent="0.3">
      <c r="B161" s="22" t="s">
        <v>235</v>
      </c>
      <c r="C161" s="16" t="s">
        <v>6</v>
      </c>
      <c r="D161" s="16" t="s">
        <v>171</v>
      </c>
      <c r="E161" s="16" t="s">
        <v>62</v>
      </c>
      <c r="F161" s="16" t="s">
        <v>11</v>
      </c>
      <c r="G161" s="16" t="s">
        <v>63</v>
      </c>
      <c r="H161" s="23" t="s">
        <v>155</v>
      </c>
      <c r="I161" s="24">
        <v>5416049</v>
      </c>
      <c r="J161" s="24">
        <v>5793320</v>
      </c>
      <c r="K161" s="24">
        <v>5786048.0800000001</v>
      </c>
      <c r="L161" s="68">
        <f t="shared" si="19"/>
        <v>99.874477501674335</v>
      </c>
      <c r="M161" s="8"/>
    </row>
    <row r="162" spans="2:13" s="5" customFormat="1" ht="47.25" outlineLevel="4" x14ac:dyDescent="0.3">
      <c r="B162" s="22" t="s">
        <v>230</v>
      </c>
      <c r="C162" s="16" t="s">
        <v>6</v>
      </c>
      <c r="D162" s="16" t="s">
        <v>171</v>
      </c>
      <c r="E162" s="16" t="s">
        <v>62</v>
      </c>
      <c r="F162" s="16" t="s">
        <v>11</v>
      </c>
      <c r="G162" s="16" t="s">
        <v>63</v>
      </c>
      <c r="H162" s="16" t="s">
        <v>58</v>
      </c>
      <c r="I162" s="24">
        <v>5416049</v>
      </c>
      <c r="J162" s="24">
        <v>5793320</v>
      </c>
      <c r="K162" s="24">
        <v>5786048.0800000001</v>
      </c>
      <c r="L162" s="68">
        <f t="shared" si="19"/>
        <v>99.874477501674335</v>
      </c>
      <c r="M162" s="6"/>
    </row>
    <row r="163" spans="2:13" s="5" customFormat="1" ht="18.75" outlineLevel="5" x14ac:dyDescent="0.3">
      <c r="B163" s="22" t="s">
        <v>231</v>
      </c>
      <c r="C163" s="16" t="s">
        <v>6</v>
      </c>
      <c r="D163" s="16" t="s">
        <v>171</v>
      </c>
      <c r="E163" s="16" t="s">
        <v>62</v>
      </c>
      <c r="F163" s="16" t="s">
        <v>11</v>
      </c>
      <c r="G163" s="16" t="s">
        <v>63</v>
      </c>
      <c r="H163" s="16" t="s">
        <v>59</v>
      </c>
      <c r="I163" s="24">
        <v>5416049</v>
      </c>
      <c r="J163" s="24">
        <v>5793320</v>
      </c>
      <c r="K163" s="24">
        <v>5786048.0800000001</v>
      </c>
      <c r="L163" s="68">
        <f t="shared" si="19"/>
        <v>99.874477501674335</v>
      </c>
      <c r="M163" s="6"/>
    </row>
    <row r="164" spans="2:13" s="5" customFormat="1" ht="18.75" outlineLevel="6" x14ac:dyDescent="0.3">
      <c r="B164" s="17" t="s">
        <v>172</v>
      </c>
      <c r="C164" s="18" t="s">
        <v>6</v>
      </c>
      <c r="D164" s="18" t="s">
        <v>173</v>
      </c>
      <c r="E164" s="18" t="s">
        <v>155</v>
      </c>
      <c r="F164" s="19" t="s">
        <v>155</v>
      </c>
      <c r="G164" s="19" t="s">
        <v>155</v>
      </c>
      <c r="H164" s="19" t="s">
        <v>155</v>
      </c>
      <c r="I164" s="20">
        <v>62000</v>
      </c>
      <c r="J164" s="20">
        <v>62000</v>
      </c>
      <c r="K164" s="20">
        <v>35235</v>
      </c>
      <c r="L164" s="67">
        <f t="shared" si="19"/>
        <v>56.830645161290327</v>
      </c>
      <c r="M164" s="6"/>
    </row>
    <row r="165" spans="2:13" s="5" customFormat="1" ht="47.25" outlineLevel="4" x14ac:dyDescent="0.3">
      <c r="B165" s="17" t="s">
        <v>236</v>
      </c>
      <c r="C165" s="18" t="s">
        <v>6</v>
      </c>
      <c r="D165" s="18" t="s">
        <v>173</v>
      </c>
      <c r="E165" s="18" t="s">
        <v>64</v>
      </c>
      <c r="F165" s="19" t="s">
        <v>155</v>
      </c>
      <c r="G165" s="19" t="s">
        <v>155</v>
      </c>
      <c r="H165" s="19" t="s">
        <v>155</v>
      </c>
      <c r="I165" s="20">
        <v>62000</v>
      </c>
      <c r="J165" s="20">
        <v>62000</v>
      </c>
      <c r="K165" s="20">
        <v>35235</v>
      </c>
      <c r="L165" s="67">
        <f t="shared" si="19"/>
        <v>56.830645161290327</v>
      </c>
      <c r="M165" s="6"/>
    </row>
    <row r="166" spans="2:13" s="5" customFormat="1" ht="18.75" outlineLevel="5" x14ac:dyDescent="0.3">
      <c r="B166" s="17" t="s">
        <v>152</v>
      </c>
      <c r="C166" s="18" t="s">
        <v>6</v>
      </c>
      <c r="D166" s="18" t="s">
        <v>173</v>
      </c>
      <c r="E166" s="18" t="s">
        <v>64</v>
      </c>
      <c r="F166" s="18" t="s">
        <v>11</v>
      </c>
      <c r="G166" s="21" t="s">
        <v>155</v>
      </c>
      <c r="H166" s="21" t="s">
        <v>155</v>
      </c>
      <c r="I166" s="20">
        <v>62000</v>
      </c>
      <c r="J166" s="20">
        <v>62000</v>
      </c>
      <c r="K166" s="20">
        <v>35235</v>
      </c>
      <c r="L166" s="67">
        <f t="shared" si="19"/>
        <v>56.830645161290327</v>
      </c>
      <c r="M166" s="6"/>
    </row>
    <row r="167" spans="2:13" s="5" customFormat="1" ht="31.5" outlineLevel="6" x14ac:dyDescent="0.3">
      <c r="B167" s="22" t="s">
        <v>237</v>
      </c>
      <c r="C167" s="16" t="s">
        <v>6</v>
      </c>
      <c r="D167" s="16" t="s">
        <v>173</v>
      </c>
      <c r="E167" s="16" t="s">
        <v>64</v>
      </c>
      <c r="F167" s="16" t="s">
        <v>11</v>
      </c>
      <c r="G167" s="16" t="s">
        <v>65</v>
      </c>
      <c r="H167" s="23" t="s">
        <v>155</v>
      </c>
      <c r="I167" s="24">
        <v>62000</v>
      </c>
      <c r="J167" s="24">
        <v>62000</v>
      </c>
      <c r="K167" s="24">
        <v>35235</v>
      </c>
      <c r="L167" s="68">
        <f t="shared" si="19"/>
        <v>56.830645161290327</v>
      </c>
      <c r="M167" s="6"/>
    </row>
    <row r="168" spans="2:13" s="5" customFormat="1" ht="47.25" outlineLevel="5" x14ac:dyDescent="0.3">
      <c r="B168" s="22" t="s">
        <v>185</v>
      </c>
      <c r="C168" s="16" t="s">
        <v>6</v>
      </c>
      <c r="D168" s="16" t="s">
        <v>173</v>
      </c>
      <c r="E168" s="16" t="s">
        <v>64</v>
      </c>
      <c r="F168" s="16" t="s">
        <v>11</v>
      </c>
      <c r="G168" s="16" t="s">
        <v>65</v>
      </c>
      <c r="H168" s="16" t="s">
        <v>16</v>
      </c>
      <c r="I168" s="24">
        <v>62000</v>
      </c>
      <c r="J168" s="24">
        <v>62000</v>
      </c>
      <c r="K168" s="24">
        <v>35235</v>
      </c>
      <c r="L168" s="68">
        <f t="shared" si="19"/>
        <v>56.830645161290327</v>
      </c>
      <c r="M168" s="6"/>
    </row>
    <row r="169" spans="2:13" s="5" customFormat="1" ht="47.25" outlineLevel="6" x14ac:dyDescent="0.3">
      <c r="B169" s="22" t="s">
        <v>186</v>
      </c>
      <c r="C169" s="16" t="s">
        <v>6</v>
      </c>
      <c r="D169" s="16" t="s">
        <v>173</v>
      </c>
      <c r="E169" s="16" t="s">
        <v>64</v>
      </c>
      <c r="F169" s="16" t="s">
        <v>11</v>
      </c>
      <c r="G169" s="16" t="s">
        <v>65</v>
      </c>
      <c r="H169" s="16" t="s">
        <v>17</v>
      </c>
      <c r="I169" s="24">
        <v>62000</v>
      </c>
      <c r="J169" s="24">
        <v>62000</v>
      </c>
      <c r="K169" s="24">
        <v>35235</v>
      </c>
      <c r="L169" s="68">
        <f t="shared" si="19"/>
        <v>56.830645161290327</v>
      </c>
      <c r="M169" s="6"/>
    </row>
    <row r="170" spans="2:13" s="5" customFormat="1" ht="31.5" outlineLevel="5" x14ac:dyDescent="0.3">
      <c r="B170" s="17" t="s">
        <v>174</v>
      </c>
      <c r="C170" s="18" t="s">
        <v>6</v>
      </c>
      <c r="D170" s="18" t="s">
        <v>175</v>
      </c>
      <c r="E170" s="18" t="s">
        <v>155</v>
      </c>
      <c r="F170" s="19" t="s">
        <v>155</v>
      </c>
      <c r="G170" s="19" t="s">
        <v>155</v>
      </c>
      <c r="H170" s="19" t="s">
        <v>155</v>
      </c>
      <c r="I170" s="20">
        <f>I171</f>
        <v>8427247</v>
      </c>
      <c r="J170" s="20">
        <f t="shared" ref="J170:K170" si="23">J171</f>
        <v>9065277</v>
      </c>
      <c r="K170" s="20">
        <f t="shared" si="23"/>
        <v>9008628.6500000004</v>
      </c>
      <c r="L170" s="67">
        <f t="shared" si="19"/>
        <v>99.375106243306192</v>
      </c>
      <c r="M170" s="6"/>
    </row>
    <row r="171" spans="2:13" s="5" customFormat="1" ht="47.25" outlineLevel="6" x14ac:dyDescent="0.3">
      <c r="B171" s="17" t="s">
        <v>238</v>
      </c>
      <c r="C171" s="18" t="s">
        <v>6</v>
      </c>
      <c r="D171" s="18" t="s">
        <v>175</v>
      </c>
      <c r="E171" s="18" t="s">
        <v>66</v>
      </c>
      <c r="F171" s="19" t="s">
        <v>155</v>
      </c>
      <c r="G171" s="19" t="s">
        <v>155</v>
      </c>
      <c r="H171" s="19" t="s">
        <v>155</v>
      </c>
      <c r="I171" s="20">
        <f>I172</f>
        <v>8427247</v>
      </c>
      <c r="J171" s="20">
        <f t="shared" ref="J171:K171" si="24">J172</f>
        <v>9065277</v>
      </c>
      <c r="K171" s="20">
        <f t="shared" si="24"/>
        <v>9008628.6500000004</v>
      </c>
      <c r="L171" s="67">
        <f t="shared" si="19"/>
        <v>99.375106243306192</v>
      </c>
      <c r="M171" s="6"/>
    </row>
    <row r="172" spans="2:13" s="5" customFormat="1" ht="18.75" outlineLevel="6" x14ac:dyDescent="0.3">
      <c r="B172" s="17" t="s">
        <v>152</v>
      </c>
      <c r="C172" s="18" t="s">
        <v>6</v>
      </c>
      <c r="D172" s="18" t="s">
        <v>175</v>
      </c>
      <c r="E172" s="18" t="s">
        <v>66</v>
      </c>
      <c r="F172" s="18" t="s">
        <v>11</v>
      </c>
      <c r="G172" s="21" t="s">
        <v>155</v>
      </c>
      <c r="H172" s="21" t="s">
        <v>155</v>
      </c>
      <c r="I172" s="20">
        <f>I173+I176</f>
        <v>8427247</v>
      </c>
      <c r="J172" s="20">
        <f t="shared" ref="J172:K172" si="25">J173+J176</f>
        <v>9065277</v>
      </c>
      <c r="K172" s="20">
        <f t="shared" si="25"/>
        <v>9008628.6500000004</v>
      </c>
      <c r="L172" s="67">
        <f t="shared" si="19"/>
        <v>99.375106243306192</v>
      </c>
      <c r="M172" s="6"/>
    </row>
    <row r="173" spans="2:13" s="7" customFormat="1" ht="31.5" outlineLevel="2" x14ac:dyDescent="0.3">
      <c r="B173" s="22" t="s">
        <v>239</v>
      </c>
      <c r="C173" s="16" t="s">
        <v>6</v>
      </c>
      <c r="D173" s="16" t="s">
        <v>175</v>
      </c>
      <c r="E173" s="16" t="s">
        <v>66</v>
      </c>
      <c r="F173" s="16" t="s">
        <v>11</v>
      </c>
      <c r="G173" s="16" t="s">
        <v>67</v>
      </c>
      <c r="H173" s="23" t="s">
        <v>155</v>
      </c>
      <c r="I173" s="24">
        <v>8185247</v>
      </c>
      <c r="J173" s="24">
        <v>8902477</v>
      </c>
      <c r="K173" s="24">
        <v>8897986.0099999998</v>
      </c>
      <c r="L173" s="68">
        <f t="shared" si="19"/>
        <v>99.949553478206127</v>
      </c>
      <c r="M173" s="8"/>
    </row>
    <row r="174" spans="2:13" s="7" customFormat="1" ht="47.25" outlineLevel="3" x14ac:dyDescent="0.3">
      <c r="B174" s="22" t="s">
        <v>230</v>
      </c>
      <c r="C174" s="16" t="s">
        <v>6</v>
      </c>
      <c r="D174" s="16" t="s">
        <v>175</v>
      </c>
      <c r="E174" s="16" t="s">
        <v>66</v>
      </c>
      <c r="F174" s="16" t="s">
        <v>11</v>
      </c>
      <c r="G174" s="16" t="s">
        <v>67</v>
      </c>
      <c r="H174" s="16" t="s">
        <v>58</v>
      </c>
      <c r="I174" s="24">
        <v>8185247</v>
      </c>
      <c r="J174" s="24">
        <v>8902477</v>
      </c>
      <c r="K174" s="24">
        <v>8897986.0099999998</v>
      </c>
      <c r="L174" s="68">
        <f t="shared" si="19"/>
        <v>99.949553478206127</v>
      </c>
      <c r="M174" s="8"/>
    </row>
    <row r="175" spans="2:13" s="5" customFormat="1" ht="18.75" outlineLevel="4" x14ac:dyDescent="0.3">
      <c r="B175" s="22" t="s">
        <v>231</v>
      </c>
      <c r="C175" s="16" t="s">
        <v>6</v>
      </c>
      <c r="D175" s="16" t="s">
        <v>175</v>
      </c>
      <c r="E175" s="16" t="s">
        <v>66</v>
      </c>
      <c r="F175" s="16" t="s">
        <v>11</v>
      </c>
      <c r="G175" s="16" t="s">
        <v>67</v>
      </c>
      <c r="H175" s="16" t="s">
        <v>59</v>
      </c>
      <c r="I175" s="24">
        <v>8185247</v>
      </c>
      <c r="J175" s="24">
        <v>8902477</v>
      </c>
      <c r="K175" s="24">
        <v>8897986.0099999998</v>
      </c>
      <c r="L175" s="68">
        <f t="shared" si="19"/>
        <v>99.949553478206127</v>
      </c>
      <c r="M175" s="6"/>
    </row>
    <row r="176" spans="2:13" s="5" customFormat="1" ht="31.5" outlineLevel="5" x14ac:dyDescent="0.3">
      <c r="B176" s="22" t="s">
        <v>240</v>
      </c>
      <c r="C176" s="16" t="s">
        <v>6</v>
      </c>
      <c r="D176" s="16" t="s">
        <v>175</v>
      </c>
      <c r="E176" s="16" t="s">
        <v>66</v>
      </c>
      <c r="F176" s="16" t="s">
        <v>11</v>
      </c>
      <c r="G176" s="16" t="s">
        <v>68</v>
      </c>
      <c r="H176" s="23" t="s">
        <v>155</v>
      </c>
      <c r="I176" s="24">
        <v>242000</v>
      </c>
      <c r="J176" s="24">
        <v>162800</v>
      </c>
      <c r="K176" s="24">
        <v>110642.64</v>
      </c>
      <c r="L176" s="68">
        <f t="shared" si="19"/>
        <v>67.962309582309572</v>
      </c>
      <c r="M176" s="6"/>
    </row>
    <row r="177" spans="2:13" s="5" customFormat="1" ht="47.25" outlineLevel="6" x14ac:dyDescent="0.3">
      <c r="B177" s="22" t="s">
        <v>185</v>
      </c>
      <c r="C177" s="16" t="s">
        <v>6</v>
      </c>
      <c r="D177" s="16" t="s">
        <v>175</v>
      </c>
      <c r="E177" s="16" t="s">
        <v>66</v>
      </c>
      <c r="F177" s="16" t="s">
        <v>11</v>
      </c>
      <c r="G177" s="16" t="s">
        <v>68</v>
      </c>
      <c r="H177" s="16" t="s">
        <v>16</v>
      </c>
      <c r="I177" s="24">
        <v>200000</v>
      </c>
      <c r="J177" s="24">
        <v>105000</v>
      </c>
      <c r="K177" s="24">
        <v>52842.64</v>
      </c>
      <c r="L177" s="68">
        <f t="shared" si="19"/>
        <v>50.326323809523807</v>
      </c>
      <c r="M177" s="6"/>
    </row>
    <row r="178" spans="2:13" s="7" customFormat="1" ht="47.25" x14ac:dyDescent="0.3">
      <c r="B178" s="22" t="s">
        <v>186</v>
      </c>
      <c r="C178" s="16" t="s">
        <v>6</v>
      </c>
      <c r="D178" s="16" t="s">
        <v>175</v>
      </c>
      <c r="E178" s="16" t="s">
        <v>66</v>
      </c>
      <c r="F178" s="16" t="s">
        <v>11</v>
      </c>
      <c r="G178" s="16" t="s">
        <v>68</v>
      </c>
      <c r="H178" s="16" t="s">
        <v>17</v>
      </c>
      <c r="I178" s="24">
        <v>200000</v>
      </c>
      <c r="J178" s="24">
        <v>105000</v>
      </c>
      <c r="K178" s="24">
        <v>52842.64</v>
      </c>
      <c r="L178" s="68">
        <f t="shared" si="19"/>
        <v>50.326323809523807</v>
      </c>
      <c r="M178" s="8"/>
    </row>
    <row r="179" spans="2:13" s="7" customFormat="1" ht="18.75" outlineLevel="1" x14ac:dyDescent="0.3">
      <c r="B179" s="22" t="s">
        <v>149</v>
      </c>
      <c r="C179" s="16" t="s">
        <v>6</v>
      </c>
      <c r="D179" s="16" t="s">
        <v>175</v>
      </c>
      <c r="E179" s="16" t="s">
        <v>66</v>
      </c>
      <c r="F179" s="16" t="s">
        <v>11</v>
      </c>
      <c r="G179" s="16" t="s">
        <v>68</v>
      </c>
      <c r="H179" s="16" t="s">
        <v>18</v>
      </c>
      <c r="I179" s="24">
        <v>42000</v>
      </c>
      <c r="J179" s="24">
        <v>57800</v>
      </c>
      <c r="K179" s="24">
        <v>57800</v>
      </c>
      <c r="L179" s="68">
        <f t="shared" si="19"/>
        <v>100</v>
      </c>
      <c r="M179" s="8"/>
    </row>
    <row r="180" spans="2:13" s="7" customFormat="1" ht="18.75" outlineLevel="2" x14ac:dyDescent="0.3">
      <c r="B180" s="22" t="s">
        <v>150</v>
      </c>
      <c r="C180" s="16" t="s">
        <v>6</v>
      </c>
      <c r="D180" s="16" t="s">
        <v>175</v>
      </c>
      <c r="E180" s="16" t="s">
        <v>66</v>
      </c>
      <c r="F180" s="16" t="s">
        <v>11</v>
      </c>
      <c r="G180" s="16" t="s">
        <v>68</v>
      </c>
      <c r="H180" s="16" t="s">
        <v>19</v>
      </c>
      <c r="I180" s="24">
        <v>42000</v>
      </c>
      <c r="J180" s="24">
        <v>57800</v>
      </c>
      <c r="K180" s="24">
        <v>57800</v>
      </c>
      <c r="L180" s="68">
        <f t="shared" si="19"/>
        <v>100</v>
      </c>
      <c r="M180" s="8"/>
    </row>
    <row r="181" spans="2:13" s="7" customFormat="1" ht="63" outlineLevel="3" x14ac:dyDescent="0.3">
      <c r="B181" s="17" t="s">
        <v>176</v>
      </c>
      <c r="C181" s="18" t="s">
        <v>6</v>
      </c>
      <c r="D181" s="18" t="s">
        <v>177</v>
      </c>
      <c r="E181" s="18" t="s">
        <v>155</v>
      </c>
      <c r="F181" s="19" t="s">
        <v>155</v>
      </c>
      <c r="G181" s="19" t="s">
        <v>155</v>
      </c>
      <c r="H181" s="19" t="s">
        <v>155</v>
      </c>
      <c r="I181" s="20">
        <v>10000</v>
      </c>
      <c r="J181" s="20">
        <v>10000</v>
      </c>
      <c r="K181" s="20">
        <v>5656</v>
      </c>
      <c r="L181" s="67">
        <f t="shared" si="19"/>
        <v>56.56</v>
      </c>
      <c r="M181" s="8"/>
    </row>
    <row r="182" spans="2:13" s="5" customFormat="1" ht="63" outlineLevel="4" x14ac:dyDescent="0.3">
      <c r="B182" s="17" t="s">
        <v>241</v>
      </c>
      <c r="C182" s="18" t="s">
        <v>6</v>
      </c>
      <c r="D182" s="18" t="s">
        <v>177</v>
      </c>
      <c r="E182" s="18" t="s">
        <v>69</v>
      </c>
      <c r="F182" s="19" t="s">
        <v>155</v>
      </c>
      <c r="G182" s="19" t="s">
        <v>155</v>
      </c>
      <c r="H182" s="19" t="s">
        <v>155</v>
      </c>
      <c r="I182" s="20">
        <v>10000</v>
      </c>
      <c r="J182" s="20">
        <v>10000</v>
      </c>
      <c r="K182" s="20">
        <v>5656</v>
      </c>
      <c r="L182" s="67">
        <f t="shared" si="19"/>
        <v>56.56</v>
      </c>
      <c r="M182" s="6"/>
    </row>
    <row r="183" spans="2:13" s="5" customFormat="1" ht="18.75" outlineLevel="5" x14ac:dyDescent="0.3">
      <c r="B183" s="17" t="s">
        <v>152</v>
      </c>
      <c r="C183" s="18" t="s">
        <v>6</v>
      </c>
      <c r="D183" s="18" t="s">
        <v>177</v>
      </c>
      <c r="E183" s="18" t="s">
        <v>69</v>
      </c>
      <c r="F183" s="18" t="s">
        <v>11</v>
      </c>
      <c r="G183" s="21" t="s">
        <v>155</v>
      </c>
      <c r="H183" s="21" t="s">
        <v>155</v>
      </c>
      <c r="I183" s="20">
        <v>10000</v>
      </c>
      <c r="J183" s="20">
        <v>10000</v>
      </c>
      <c r="K183" s="20">
        <v>5656</v>
      </c>
      <c r="L183" s="67">
        <f t="shared" si="19"/>
        <v>56.56</v>
      </c>
      <c r="M183" s="6"/>
    </row>
    <row r="184" spans="2:13" s="5" customFormat="1" ht="31.5" outlineLevel="6" x14ac:dyDescent="0.3">
      <c r="B184" s="22" t="s">
        <v>242</v>
      </c>
      <c r="C184" s="16" t="s">
        <v>6</v>
      </c>
      <c r="D184" s="16" t="s">
        <v>177</v>
      </c>
      <c r="E184" s="16" t="s">
        <v>69</v>
      </c>
      <c r="F184" s="16" t="s">
        <v>11</v>
      </c>
      <c r="G184" s="16" t="s">
        <v>70</v>
      </c>
      <c r="H184" s="23" t="s">
        <v>155</v>
      </c>
      <c r="I184" s="24">
        <v>10000</v>
      </c>
      <c r="J184" s="24">
        <v>10000</v>
      </c>
      <c r="K184" s="24">
        <v>5656</v>
      </c>
      <c r="L184" s="68">
        <f t="shared" si="19"/>
        <v>56.56</v>
      </c>
      <c r="M184" s="6"/>
    </row>
    <row r="185" spans="2:13" s="5" customFormat="1" ht="47.25" outlineLevel="6" x14ac:dyDescent="0.3">
      <c r="B185" s="22" t="s">
        <v>185</v>
      </c>
      <c r="C185" s="16" t="s">
        <v>6</v>
      </c>
      <c r="D185" s="16" t="s">
        <v>177</v>
      </c>
      <c r="E185" s="16" t="s">
        <v>69</v>
      </c>
      <c r="F185" s="16" t="s">
        <v>11</v>
      </c>
      <c r="G185" s="16" t="s">
        <v>70</v>
      </c>
      <c r="H185" s="16" t="s">
        <v>16</v>
      </c>
      <c r="I185" s="24">
        <v>10000</v>
      </c>
      <c r="J185" s="24">
        <v>10000</v>
      </c>
      <c r="K185" s="24">
        <v>5656</v>
      </c>
      <c r="L185" s="68">
        <f t="shared" si="19"/>
        <v>56.56</v>
      </c>
      <c r="M185" s="6"/>
    </row>
    <row r="186" spans="2:13" s="7" customFormat="1" ht="47.25" outlineLevel="2" x14ac:dyDescent="0.3">
      <c r="B186" s="22" t="s">
        <v>186</v>
      </c>
      <c r="C186" s="16" t="s">
        <v>6</v>
      </c>
      <c r="D186" s="16" t="s">
        <v>177</v>
      </c>
      <c r="E186" s="16" t="s">
        <v>69</v>
      </c>
      <c r="F186" s="16" t="s">
        <v>11</v>
      </c>
      <c r="G186" s="16" t="s">
        <v>70</v>
      </c>
      <c r="H186" s="16" t="s">
        <v>17</v>
      </c>
      <c r="I186" s="24">
        <v>10000</v>
      </c>
      <c r="J186" s="24">
        <v>10000</v>
      </c>
      <c r="K186" s="24">
        <v>5656</v>
      </c>
      <c r="L186" s="68">
        <f t="shared" si="19"/>
        <v>56.56</v>
      </c>
      <c r="M186" s="8"/>
    </row>
    <row r="187" spans="2:13" s="7" customFormat="1" ht="31.5" outlineLevel="3" x14ac:dyDescent="0.3">
      <c r="B187" s="36" t="s">
        <v>71</v>
      </c>
      <c r="C187" s="37" t="s">
        <v>72</v>
      </c>
      <c r="D187" s="38" t="s">
        <v>155</v>
      </c>
      <c r="E187" s="38" t="s">
        <v>155</v>
      </c>
      <c r="F187" s="38" t="s">
        <v>155</v>
      </c>
      <c r="G187" s="38" t="s">
        <v>155</v>
      </c>
      <c r="H187" s="38" t="s">
        <v>155</v>
      </c>
      <c r="I187" s="39">
        <f>I188+I194+I205</f>
        <v>28188553.330000002</v>
      </c>
      <c r="J187" s="39">
        <f>J188+J194+J205+J206</f>
        <v>54917730.420000002</v>
      </c>
      <c r="K187" s="39">
        <f>K188+K194+K205</f>
        <v>45082810.479999997</v>
      </c>
      <c r="L187" s="69">
        <f t="shared" si="19"/>
        <v>82.091539718075609</v>
      </c>
      <c r="M187" s="8"/>
    </row>
    <row r="188" spans="2:13" s="5" customFormat="1" ht="31.5" outlineLevel="4" x14ac:dyDescent="0.3">
      <c r="B188" s="26" t="s">
        <v>164</v>
      </c>
      <c r="C188" s="12" t="s">
        <v>72</v>
      </c>
      <c r="D188" s="12" t="s">
        <v>158</v>
      </c>
      <c r="E188" s="12" t="s">
        <v>155</v>
      </c>
      <c r="F188" s="19" t="s">
        <v>155</v>
      </c>
      <c r="G188" s="19" t="s">
        <v>155</v>
      </c>
      <c r="H188" s="19" t="s">
        <v>155</v>
      </c>
      <c r="I188" s="20">
        <v>778097.91</v>
      </c>
      <c r="J188" s="20">
        <v>763428.69</v>
      </c>
      <c r="K188" s="40">
        <v>763428.69</v>
      </c>
      <c r="L188" s="69">
        <f t="shared" si="19"/>
        <v>100</v>
      </c>
      <c r="M188" s="6"/>
    </row>
    <row r="189" spans="2:13" s="5" customFormat="1" ht="31.5" outlineLevel="5" x14ac:dyDescent="0.3">
      <c r="B189" s="26" t="s">
        <v>243</v>
      </c>
      <c r="C189" s="12" t="s">
        <v>72</v>
      </c>
      <c r="D189" s="12" t="s">
        <v>158</v>
      </c>
      <c r="E189" s="12" t="s">
        <v>38</v>
      </c>
      <c r="F189" s="19" t="s">
        <v>155</v>
      </c>
      <c r="G189" s="19" t="s">
        <v>155</v>
      </c>
      <c r="H189" s="19" t="s">
        <v>155</v>
      </c>
      <c r="I189" s="20">
        <v>778097.91</v>
      </c>
      <c r="J189" s="20">
        <v>763428.69</v>
      </c>
      <c r="K189" s="40">
        <v>763428.69</v>
      </c>
      <c r="L189" s="69">
        <f t="shared" si="19"/>
        <v>100</v>
      </c>
      <c r="M189" s="6"/>
    </row>
    <row r="190" spans="2:13" s="5" customFormat="1" ht="18.75" outlineLevel="6" x14ac:dyDescent="0.3">
      <c r="B190" s="26" t="s">
        <v>152</v>
      </c>
      <c r="C190" s="12" t="s">
        <v>72</v>
      </c>
      <c r="D190" s="12" t="s">
        <v>158</v>
      </c>
      <c r="E190" s="12" t="s">
        <v>38</v>
      </c>
      <c r="F190" s="12" t="s">
        <v>11</v>
      </c>
      <c r="G190" s="28" t="s">
        <v>155</v>
      </c>
      <c r="H190" s="28" t="s">
        <v>155</v>
      </c>
      <c r="I190" s="20">
        <v>778097.91</v>
      </c>
      <c r="J190" s="20">
        <v>763428.69</v>
      </c>
      <c r="K190" s="40">
        <v>763428.69</v>
      </c>
      <c r="L190" s="69">
        <f t="shared" si="19"/>
        <v>100</v>
      </c>
      <c r="M190" s="6"/>
    </row>
    <row r="191" spans="2:13" s="7" customFormat="1" ht="31.5" outlineLevel="2" x14ac:dyDescent="0.3">
      <c r="B191" s="25" t="s">
        <v>244</v>
      </c>
      <c r="C191" s="29" t="s">
        <v>72</v>
      </c>
      <c r="D191" s="29" t="s">
        <v>158</v>
      </c>
      <c r="E191" s="29" t="s">
        <v>38</v>
      </c>
      <c r="F191" s="29" t="s">
        <v>11</v>
      </c>
      <c r="G191" s="29" t="s">
        <v>73</v>
      </c>
      <c r="H191" s="30" t="s">
        <v>155</v>
      </c>
      <c r="I191" s="24">
        <v>778097.91</v>
      </c>
      <c r="J191" s="24">
        <v>763428.69</v>
      </c>
      <c r="K191" s="41">
        <v>763428.69</v>
      </c>
      <c r="L191" s="70">
        <f t="shared" si="19"/>
        <v>100</v>
      </c>
      <c r="M191" s="8"/>
    </row>
    <row r="192" spans="2:13" s="7" customFormat="1" ht="31.5" outlineLevel="3" x14ac:dyDescent="0.3">
      <c r="B192" s="25" t="s">
        <v>202</v>
      </c>
      <c r="C192" s="29" t="s">
        <v>72</v>
      </c>
      <c r="D192" s="29" t="s">
        <v>158</v>
      </c>
      <c r="E192" s="29" t="s">
        <v>38</v>
      </c>
      <c r="F192" s="29" t="s">
        <v>11</v>
      </c>
      <c r="G192" s="29" t="s">
        <v>73</v>
      </c>
      <c r="H192" s="29" t="s">
        <v>36</v>
      </c>
      <c r="I192" s="24">
        <v>778097.91</v>
      </c>
      <c r="J192" s="24">
        <v>763428.69</v>
      </c>
      <c r="K192" s="41">
        <v>763428.69</v>
      </c>
      <c r="L192" s="70">
        <f t="shared" si="19"/>
        <v>100</v>
      </c>
      <c r="M192" s="8"/>
    </row>
    <row r="193" spans="2:13" s="5" customFormat="1" ht="47.25" outlineLevel="4" x14ac:dyDescent="0.3">
      <c r="B193" s="25" t="s">
        <v>213</v>
      </c>
      <c r="C193" s="29" t="s">
        <v>72</v>
      </c>
      <c r="D193" s="29" t="s">
        <v>158</v>
      </c>
      <c r="E193" s="29" t="s">
        <v>38</v>
      </c>
      <c r="F193" s="29" t="s">
        <v>11</v>
      </c>
      <c r="G193" s="29" t="s">
        <v>73</v>
      </c>
      <c r="H193" s="29" t="s">
        <v>37</v>
      </c>
      <c r="I193" s="24">
        <v>778097.91</v>
      </c>
      <c r="J193" s="24">
        <v>763428.69</v>
      </c>
      <c r="K193" s="41">
        <v>763428.69</v>
      </c>
      <c r="L193" s="70">
        <f t="shared" si="19"/>
        <v>100</v>
      </c>
      <c r="M193" s="6"/>
    </row>
    <row r="194" spans="2:13" s="5" customFormat="1" ht="31.5" outlineLevel="5" x14ac:dyDescent="0.3">
      <c r="B194" s="26" t="s">
        <v>165</v>
      </c>
      <c r="C194" s="12" t="s">
        <v>72</v>
      </c>
      <c r="D194" s="12" t="s">
        <v>9</v>
      </c>
      <c r="E194" s="12" t="s">
        <v>155</v>
      </c>
      <c r="F194" s="19" t="s">
        <v>155</v>
      </c>
      <c r="G194" s="19" t="s">
        <v>155</v>
      </c>
      <c r="H194" s="19" t="s">
        <v>155</v>
      </c>
      <c r="I194" s="20">
        <v>66428</v>
      </c>
      <c r="J194" s="20">
        <f>J195+J200</f>
        <v>8726788</v>
      </c>
      <c r="K194" s="40">
        <f>K195+K200</f>
        <v>8647200</v>
      </c>
      <c r="L194" s="69">
        <f t="shared" si="19"/>
        <v>99.088003512861775</v>
      </c>
      <c r="M194" s="6"/>
    </row>
    <row r="195" spans="2:13" s="5" customFormat="1" ht="18.75" outlineLevel="6" x14ac:dyDescent="0.3">
      <c r="B195" s="26" t="s">
        <v>245</v>
      </c>
      <c r="C195" s="12" t="s">
        <v>72</v>
      </c>
      <c r="D195" s="12" t="s">
        <v>9</v>
      </c>
      <c r="E195" s="12" t="s">
        <v>74</v>
      </c>
      <c r="F195" s="19" t="s">
        <v>155</v>
      </c>
      <c r="G195" s="19" t="s">
        <v>155</v>
      </c>
      <c r="H195" s="19" t="s">
        <v>155</v>
      </c>
      <c r="I195" s="20">
        <v>66428</v>
      </c>
      <c r="J195" s="20">
        <v>372788</v>
      </c>
      <c r="K195" s="40">
        <v>293200</v>
      </c>
      <c r="L195" s="69">
        <f t="shared" si="19"/>
        <v>78.650600341212694</v>
      </c>
      <c r="M195" s="6"/>
    </row>
    <row r="196" spans="2:13" s="5" customFormat="1" ht="18.75" outlineLevel="6" x14ac:dyDescent="0.3">
      <c r="B196" s="26" t="s">
        <v>152</v>
      </c>
      <c r="C196" s="12" t="s">
        <v>72</v>
      </c>
      <c r="D196" s="12" t="s">
        <v>9</v>
      </c>
      <c r="E196" s="12" t="s">
        <v>74</v>
      </c>
      <c r="F196" s="12" t="s">
        <v>11</v>
      </c>
      <c r="G196" s="28" t="s">
        <v>155</v>
      </c>
      <c r="H196" s="28" t="s">
        <v>155</v>
      </c>
      <c r="I196" s="20">
        <v>66428</v>
      </c>
      <c r="J196" s="20">
        <v>372788</v>
      </c>
      <c r="K196" s="40">
        <v>293200</v>
      </c>
      <c r="L196" s="69">
        <f t="shared" si="19"/>
        <v>78.650600341212694</v>
      </c>
      <c r="M196" s="6"/>
    </row>
    <row r="197" spans="2:13" s="11" customFormat="1" ht="31.5" outlineLevel="2" x14ac:dyDescent="0.3">
      <c r="B197" s="25" t="s">
        <v>246</v>
      </c>
      <c r="C197" s="29" t="s">
        <v>72</v>
      </c>
      <c r="D197" s="29" t="s">
        <v>9</v>
      </c>
      <c r="E197" s="29" t="s">
        <v>74</v>
      </c>
      <c r="F197" s="29" t="s">
        <v>11</v>
      </c>
      <c r="G197" s="29" t="s">
        <v>75</v>
      </c>
      <c r="H197" s="30" t="s">
        <v>155</v>
      </c>
      <c r="I197" s="24">
        <v>66428</v>
      </c>
      <c r="J197" s="24">
        <v>372788</v>
      </c>
      <c r="K197" s="41">
        <v>293200</v>
      </c>
      <c r="L197" s="70">
        <f t="shared" ref="L197:L235" si="26">K197/J197*100</f>
        <v>78.650600341212694</v>
      </c>
      <c r="M197" s="10"/>
    </row>
    <row r="198" spans="2:13" s="7" customFormat="1" ht="47.25" outlineLevel="3" x14ac:dyDescent="0.3">
      <c r="B198" s="25" t="s">
        <v>185</v>
      </c>
      <c r="C198" s="29" t="s">
        <v>72</v>
      </c>
      <c r="D198" s="29" t="s">
        <v>9</v>
      </c>
      <c r="E198" s="29" t="s">
        <v>74</v>
      </c>
      <c r="F198" s="29" t="s">
        <v>11</v>
      </c>
      <c r="G198" s="29" t="s">
        <v>75</v>
      </c>
      <c r="H198" s="29" t="s">
        <v>16</v>
      </c>
      <c r="I198" s="24">
        <v>66428</v>
      </c>
      <c r="J198" s="24">
        <v>372788</v>
      </c>
      <c r="K198" s="41">
        <v>293200</v>
      </c>
      <c r="L198" s="70">
        <f t="shared" si="26"/>
        <v>78.650600341212694</v>
      </c>
      <c r="M198" s="8"/>
    </row>
    <row r="199" spans="2:13" s="5" customFormat="1" ht="47.25" outlineLevel="4" x14ac:dyDescent="0.3">
      <c r="B199" s="25" t="s">
        <v>186</v>
      </c>
      <c r="C199" s="29" t="s">
        <v>72</v>
      </c>
      <c r="D199" s="29" t="s">
        <v>9</v>
      </c>
      <c r="E199" s="29" t="s">
        <v>74</v>
      </c>
      <c r="F199" s="29" t="s">
        <v>11</v>
      </c>
      <c r="G199" s="29" t="s">
        <v>75</v>
      </c>
      <c r="H199" s="29" t="s">
        <v>17</v>
      </c>
      <c r="I199" s="46">
        <v>66428</v>
      </c>
      <c r="J199" s="24">
        <v>372788</v>
      </c>
      <c r="K199" s="42">
        <v>293200</v>
      </c>
      <c r="L199" s="70">
        <f t="shared" si="26"/>
        <v>78.650600341212694</v>
      </c>
      <c r="M199" s="6"/>
    </row>
    <row r="200" spans="2:13" s="5" customFormat="1" ht="31.5" outlineLevel="5" x14ac:dyDescent="0.3">
      <c r="B200" s="25" t="s">
        <v>332</v>
      </c>
      <c r="C200" s="29" t="s">
        <v>72</v>
      </c>
      <c r="D200" s="29" t="s">
        <v>9</v>
      </c>
      <c r="E200" s="29">
        <v>43</v>
      </c>
      <c r="F200" s="29"/>
      <c r="G200" s="29"/>
      <c r="H200" s="43"/>
      <c r="I200" s="44">
        <v>0</v>
      </c>
      <c r="J200" s="44">
        <v>8354000</v>
      </c>
      <c r="K200" s="44">
        <v>8354000</v>
      </c>
      <c r="L200" s="70">
        <f t="shared" si="26"/>
        <v>100</v>
      </c>
      <c r="M200" s="6"/>
    </row>
    <row r="201" spans="2:13" s="5" customFormat="1" ht="18.75" outlineLevel="6" x14ac:dyDescent="0.3">
      <c r="B201" s="25" t="s">
        <v>152</v>
      </c>
      <c r="C201" s="29" t="s">
        <v>72</v>
      </c>
      <c r="D201" s="29" t="s">
        <v>9</v>
      </c>
      <c r="E201" s="29">
        <v>43</v>
      </c>
      <c r="F201" s="29">
        <v>901</v>
      </c>
      <c r="G201" s="29"/>
      <c r="H201" s="43"/>
      <c r="I201" s="44">
        <v>0</v>
      </c>
      <c r="J201" s="44">
        <v>8354000</v>
      </c>
      <c r="K201" s="44">
        <v>8354000</v>
      </c>
      <c r="L201" s="70">
        <f t="shared" si="26"/>
        <v>100</v>
      </c>
      <c r="M201" s="6"/>
    </row>
    <row r="202" spans="2:13" s="5" customFormat="1" ht="48.75" customHeight="1" outlineLevel="6" x14ac:dyDescent="0.3">
      <c r="B202" s="25" t="s">
        <v>379</v>
      </c>
      <c r="C202" s="29" t="s">
        <v>72</v>
      </c>
      <c r="D202" s="29" t="s">
        <v>9</v>
      </c>
      <c r="E202" s="29">
        <v>43</v>
      </c>
      <c r="F202" s="29">
        <v>901</v>
      </c>
      <c r="G202" s="29" t="s">
        <v>333</v>
      </c>
      <c r="H202" s="43"/>
      <c r="I202" s="44"/>
      <c r="J202" s="44"/>
      <c r="K202" s="44"/>
      <c r="L202" s="70"/>
      <c r="M202" s="6"/>
    </row>
    <row r="203" spans="2:13" s="7" customFormat="1" ht="47.25" outlineLevel="2" x14ac:dyDescent="0.3">
      <c r="B203" s="25" t="s">
        <v>185</v>
      </c>
      <c r="C203" s="29" t="s">
        <v>72</v>
      </c>
      <c r="D203" s="29" t="s">
        <v>9</v>
      </c>
      <c r="E203" s="29">
        <v>43</v>
      </c>
      <c r="F203" s="29">
        <v>901</v>
      </c>
      <c r="G203" s="29" t="s">
        <v>333</v>
      </c>
      <c r="H203" s="43">
        <v>200</v>
      </c>
      <c r="I203" s="44">
        <v>0</v>
      </c>
      <c r="J203" s="44">
        <v>8354000</v>
      </c>
      <c r="K203" s="44">
        <v>8354000</v>
      </c>
      <c r="L203" s="70">
        <f t="shared" si="26"/>
        <v>100</v>
      </c>
      <c r="M203" s="8"/>
    </row>
    <row r="204" spans="2:13" s="7" customFormat="1" ht="47.25" outlineLevel="3" x14ac:dyDescent="0.3">
      <c r="B204" s="25" t="s">
        <v>186</v>
      </c>
      <c r="C204" s="29" t="s">
        <v>72</v>
      </c>
      <c r="D204" s="29" t="s">
        <v>9</v>
      </c>
      <c r="E204" s="29">
        <v>43</v>
      </c>
      <c r="F204" s="29">
        <v>901</v>
      </c>
      <c r="G204" s="29" t="s">
        <v>333</v>
      </c>
      <c r="H204" s="43">
        <v>240</v>
      </c>
      <c r="I204" s="44">
        <v>0</v>
      </c>
      <c r="J204" s="44">
        <v>8354000</v>
      </c>
      <c r="K204" s="44">
        <v>8354000</v>
      </c>
      <c r="L204" s="70">
        <f t="shared" si="26"/>
        <v>100</v>
      </c>
      <c r="M204" s="8"/>
    </row>
    <row r="205" spans="2:13" s="5" customFormat="1" ht="47.25" outlineLevel="4" x14ac:dyDescent="0.3">
      <c r="B205" s="26" t="s">
        <v>166</v>
      </c>
      <c r="C205" s="12" t="s">
        <v>72</v>
      </c>
      <c r="D205" s="12" t="s">
        <v>163</v>
      </c>
      <c r="E205" s="12" t="s">
        <v>155</v>
      </c>
      <c r="F205" s="19" t="s">
        <v>155</v>
      </c>
      <c r="G205" s="19" t="s">
        <v>155</v>
      </c>
      <c r="H205" s="19" t="s">
        <v>155</v>
      </c>
      <c r="I205" s="51">
        <v>27344027.420000002</v>
      </c>
      <c r="J205" s="54">
        <f>J211+J219+J232</f>
        <v>35516627.510000005</v>
      </c>
      <c r="K205" s="55">
        <f>K211+K219+K232+K206</f>
        <v>35672181.789999999</v>
      </c>
      <c r="L205" s="71">
        <f t="shared" si="26"/>
        <v>100.43797593100921</v>
      </c>
      <c r="M205" s="6"/>
    </row>
    <row r="206" spans="2:13" s="5" customFormat="1" ht="47.25" outlineLevel="4" x14ac:dyDescent="0.3">
      <c r="B206" s="26" t="s">
        <v>340</v>
      </c>
      <c r="C206" s="12" t="s">
        <v>72</v>
      </c>
      <c r="D206" s="12" t="s">
        <v>7</v>
      </c>
      <c r="E206" s="12" t="s">
        <v>341</v>
      </c>
      <c r="F206" s="19" t="s">
        <v>155</v>
      </c>
      <c r="G206" s="19" t="s">
        <v>155</v>
      </c>
      <c r="H206" s="48" t="s">
        <v>155</v>
      </c>
      <c r="I206" s="53">
        <v>0</v>
      </c>
      <c r="J206" s="56">
        <v>9910886.2200000007</v>
      </c>
      <c r="K206" s="56">
        <v>9910886.2200000007</v>
      </c>
      <c r="L206" s="71">
        <f t="shared" si="26"/>
        <v>100</v>
      </c>
      <c r="M206" s="6"/>
    </row>
    <row r="207" spans="2:13" s="5" customFormat="1" ht="18.75" outlineLevel="4" x14ac:dyDescent="0.3">
      <c r="B207" s="26" t="s">
        <v>152</v>
      </c>
      <c r="C207" s="12" t="s">
        <v>72</v>
      </c>
      <c r="D207" s="12" t="s">
        <v>7</v>
      </c>
      <c r="E207" s="12" t="s">
        <v>341</v>
      </c>
      <c r="F207" s="12" t="s">
        <v>11</v>
      </c>
      <c r="G207" s="28" t="s">
        <v>155</v>
      </c>
      <c r="H207" s="49" t="s">
        <v>155</v>
      </c>
      <c r="I207" s="53">
        <v>0</v>
      </c>
      <c r="J207" s="56">
        <v>9910886.2200000007</v>
      </c>
      <c r="K207" s="56">
        <v>9910886.2200000007</v>
      </c>
      <c r="L207" s="71">
        <f t="shared" si="26"/>
        <v>100</v>
      </c>
      <c r="M207" s="6"/>
    </row>
    <row r="208" spans="2:13" s="5" customFormat="1" ht="47.25" outlineLevel="4" x14ac:dyDescent="0.3">
      <c r="B208" s="25" t="s">
        <v>342</v>
      </c>
      <c r="C208" s="29" t="s">
        <v>72</v>
      </c>
      <c r="D208" s="29" t="s">
        <v>7</v>
      </c>
      <c r="E208" s="29" t="s">
        <v>341</v>
      </c>
      <c r="F208" s="29" t="s">
        <v>11</v>
      </c>
      <c r="G208" s="29" t="s">
        <v>343</v>
      </c>
      <c r="H208" s="50" t="s">
        <v>155</v>
      </c>
      <c r="I208" s="53">
        <v>0</v>
      </c>
      <c r="J208" s="57">
        <v>9910886.2200000007</v>
      </c>
      <c r="K208" s="57">
        <v>9910886.2200000007</v>
      </c>
      <c r="L208" s="72">
        <f t="shared" si="26"/>
        <v>100</v>
      </c>
      <c r="M208" s="6"/>
    </row>
    <row r="209" spans="2:13" s="5" customFormat="1" ht="47.25" outlineLevel="4" x14ac:dyDescent="0.3">
      <c r="B209" s="25" t="s">
        <v>185</v>
      </c>
      <c r="C209" s="29" t="s">
        <v>72</v>
      </c>
      <c r="D209" s="29" t="s">
        <v>7</v>
      </c>
      <c r="E209" s="29" t="s">
        <v>341</v>
      </c>
      <c r="F209" s="29" t="s">
        <v>11</v>
      </c>
      <c r="G209" s="29" t="s">
        <v>343</v>
      </c>
      <c r="H209" s="43" t="s">
        <v>16</v>
      </c>
      <c r="I209" s="53">
        <v>0</v>
      </c>
      <c r="J209" s="57">
        <v>9910886.2200000007</v>
      </c>
      <c r="K209" s="57">
        <v>9910886.2200000007</v>
      </c>
      <c r="L209" s="72">
        <f t="shared" si="26"/>
        <v>100</v>
      </c>
      <c r="M209" s="6"/>
    </row>
    <row r="210" spans="2:13" s="5" customFormat="1" ht="47.25" outlineLevel="4" x14ac:dyDescent="0.3">
      <c r="B210" s="25" t="s">
        <v>186</v>
      </c>
      <c r="C210" s="29" t="s">
        <v>72</v>
      </c>
      <c r="D210" s="29" t="s">
        <v>7</v>
      </c>
      <c r="E210" s="29" t="s">
        <v>341</v>
      </c>
      <c r="F210" s="29" t="s">
        <v>11</v>
      </c>
      <c r="G210" s="29" t="s">
        <v>343</v>
      </c>
      <c r="H210" s="43" t="s">
        <v>17</v>
      </c>
      <c r="I210" s="53">
        <v>0</v>
      </c>
      <c r="J210" s="57">
        <v>9910886.2200000007</v>
      </c>
      <c r="K210" s="57">
        <v>9910886.2200000007</v>
      </c>
      <c r="L210" s="72">
        <f t="shared" si="26"/>
        <v>100</v>
      </c>
      <c r="M210" s="6"/>
    </row>
    <row r="211" spans="2:13" s="5" customFormat="1" ht="94.5" outlineLevel="5" x14ac:dyDescent="0.3">
      <c r="B211" s="26" t="s">
        <v>247</v>
      </c>
      <c r="C211" s="12" t="s">
        <v>72</v>
      </c>
      <c r="D211" s="12" t="s">
        <v>163</v>
      </c>
      <c r="E211" s="12" t="s">
        <v>76</v>
      </c>
      <c r="F211" s="19" t="s">
        <v>155</v>
      </c>
      <c r="G211" s="19" t="s">
        <v>155</v>
      </c>
      <c r="H211" s="48" t="s">
        <v>155</v>
      </c>
      <c r="I211" s="53">
        <v>25024955.420000002</v>
      </c>
      <c r="J211" s="53">
        <f>J212</f>
        <v>29724126.510000002</v>
      </c>
      <c r="K211" s="53">
        <f>K212</f>
        <v>20657062.140000001</v>
      </c>
      <c r="L211" s="69">
        <f t="shared" si="26"/>
        <v>69.49594341502484</v>
      </c>
      <c r="M211" s="6"/>
    </row>
    <row r="212" spans="2:13" s="5" customFormat="1" ht="18.75" outlineLevel="6" x14ac:dyDescent="0.3">
      <c r="B212" s="26" t="s">
        <v>152</v>
      </c>
      <c r="C212" s="12" t="s">
        <v>72</v>
      </c>
      <c r="D212" s="12" t="s">
        <v>163</v>
      </c>
      <c r="E212" s="12" t="s">
        <v>76</v>
      </c>
      <c r="F212" s="12" t="s">
        <v>11</v>
      </c>
      <c r="G212" s="28" t="s">
        <v>155</v>
      </c>
      <c r="H212" s="28" t="s">
        <v>155</v>
      </c>
      <c r="I212" s="52">
        <f>I213+I216</f>
        <v>25024955.420000002</v>
      </c>
      <c r="J212" s="52">
        <f t="shared" ref="J212" si="27">J213+J216</f>
        <v>29724126.510000002</v>
      </c>
      <c r="K212" s="52">
        <f>K213+K216</f>
        <v>20657062.140000001</v>
      </c>
      <c r="L212" s="69">
        <f t="shared" si="26"/>
        <v>69.49594341502484</v>
      </c>
      <c r="M212" s="6"/>
    </row>
    <row r="213" spans="2:13" s="5" customFormat="1" ht="47.25" outlineLevel="5" x14ac:dyDescent="0.3">
      <c r="B213" s="25" t="s">
        <v>248</v>
      </c>
      <c r="C213" s="29" t="s">
        <v>72</v>
      </c>
      <c r="D213" s="29" t="s">
        <v>163</v>
      </c>
      <c r="E213" s="29" t="s">
        <v>76</v>
      </c>
      <c r="F213" s="29" t="s">
        <v>11</v>
      </c>
      <c r="G213" s="29" t="s">
        <v>77</v>
      </c>
      <c r="H213" s="30" t="s">
        <v>155</v>
      </c>
      <c r="I213" s="24">
        <v>15044069.199999999</v>
      </c>
      <c r="J213" s="24">
        <v>29724126.510000002</v>
      </c>
      <c r="K213" s="41">
        <v>20657062.140000001</v>
      </c>
      <c r="L213" s="70">
        <f t="shared" si="26"/>
        <v>69.49594341502484</v>
      </c>
      <c r="M213" s="6"/>
    </row>
    <row r="214" spans="2:13" s="5" customFormat="1" ht="47.25" outlineLevel="6" x14ac:dyDescent="0.3">
      <c r="B214" s="25" t="s">
        <v>185</v>
      </c>
      <c r="C214" s="29" t="s">
        <v>72</v>
      </c>
      <c r="D214" s="29" t="s">
        <v>163</v>
      </c>
      <c r="E214" s="29" t="s">
        <v>76</v>
      </c>
      <c r="F214" s="29" t="s">
        <v>11</v>
      </c>
      <c r="G214" s="29" t="s">
        <v>77</v>
      </c>
      <c r="H214" s="29" t="s">
        <v>16</v>
      </c>
      <c r="I214" s="24">
        <v>15044069.199999999</v>
      </c>
      <c r="J214" s="24">
        <v>29724126.510000002</v>
      </c>
      <c r="K214" s="41">
        <v>20657062.140000001</v>
      </c>
      <c r="L214" s="70">
        <f t="shared" si="26"/>
        <v>69.49594341502484</v>
      </c>
      <c r="M214" s="6"/>
    </row>
    <row r="215" spans="2:13" s="7" customFormat="1" ht="47.25" outlineLevel="2" x14ac:dyDescent="0.3">
      <c r="B215" s="25" t="s">
        <v>186</v>
      </c>
      <c r="C215" s="29" t="s">
        <v>72</v>
      </c>
      <c r="D215" s="29" t="s">
        <v>163</v>
      </c>
      <c r="E215" s="29" t="s">
        <v>76</v>
      </c>
      <c r="F215" s="29" t="s">
        <v>11</v>
      </c>
      <c r="G215" s="29" t="s">
        <v>77</v>
      </c>
      <c r="H215" s="29" t="s">
        <v>17</v>
      </c>
      <c r="I215" s="24">
        <v>15044069.199999999</v>
      </c>
      <c r="J215" s="24">
        <v>29724126.510000002</v>
      </c>
      <c r="K215" s="41">
        <v>20657062.140000001</v>
      </c>
      <c r="L215" s="70">
        <f t="shared" si="26"/>
        <v>69.49594341502484</v>
      </c>
      <c r="M215" s="8"/>
    </row>
    <row r="216" spans="2:13" s="7" customFormat="1" ht="47.25" outlineLevel="3" x14ac:dyDescent="0.3">
      <c r="B216" s="25" t="s">
        <v>334</v>
      </c>
      <c r="C216" s="29" t="s">
        <v>72</v>
      </c>
      <c r="D216" s="29" t="s">
        <v>163</v>
      </c>
      <c r="E216" s="29" t="s">
        <v>76</v>
      </c>
      <c r="F216" s="29" t="s">
        <v>11</v>
      </c>
      <c r="G216" s="29" t="s">
        <v>335</v>
      </c>
      <c r="H216" s="30" t="s">
        <v>155</v>
      </c>
      <c r="I216" s="24">
        <v>9980886.2200000007</v>
      </c>
      <c r="J216" s="24">
        <v>0</v>
      </c>
      <c r="K216" s="41">
        <v>0</v>
      </c>
      <c r="L216" s="70">
        <v>0</v>
      </c>
      <c r="M216" s="8"/>
    </row>
    <row r="217" spans="2:13" s="5" customFormat="1" ht="47.25" outlineLevel="4" x14ac:dyDescent="0.3">
      <c r="B217" s="25" t="s">
        <v>185</v>
      </c>
      <c r="C217" s="29" t="s">
        <v>72</v>
      </c>
      <c r="D217" s="29" t="s">
        <v>163</v>
      </c>
      <c r="E217" s="29" t="s">
        <v>76</v>
      </c>
      <c r="F217" s="29" t="s">
        <v>11</v>
      </c>
      <c r="G217" s="29" t="s">
        <v>335</v>
      </c>
      <c r="H217" s="29" t="s">
        <v>16</v>
      </c>
      <c r="I217" s="24">
        <v>9980886.2200000007</v>
      </c>
      <c r="J217" s="24">
        <v>0</v>
      </c>
      <c r="K217" s="41">
        <v>0</v>
      </c>
      <c r="L217" s="70">
        <v>0</v>
      </c>
      <c r="M217" s="6"/>
    </row>
    <row r="218" spans="2:13" s="5" customFormat="1" ht="47.25" outlineLevel="5" x14ac:dyDescent="0.3">
      <c r="B218" s="25" t="s">
        <v>186</v>
      </c>
      <c r="C218" s="29" t="s">
        <v>72</v>
      </c>
      <c r="D218" s="29" t="s">
        <v>163</v>
      </c>
      <c r="E218" s="29" t="s">
        <v>76</v>
      </c>
      <c r="F218" s="29" t="s">
        <v>11</v>
      </c>
      <c r="G218" s="29" t="s">
        <v>335</v>
      </c>
      <c r="H218" s="29" t="s">
        <v>17</v>
      </c>
      <c r="I218" s="24">
        <v>9980886.2200000007</v>
      </c>
      <c r="J218" s="24">
        <v>0</v>
      </c>
      <c r="K218" s="41">
        <v>0</v>
      </c>
      <c r="L218" s="70">
        <v>0</v>
      </c>
      <c r="M218" s="6"/>
    </row>
    <row r="219" spans="2:13" s="5" customFormat="1" ht="47.25" outlineLevel="5" x14ac:dyDescent="0.3">
      <c r="B219" s="26" t="s">
        <v>249</v>
      </c>
      <c r="C219" s="12" t="s">
        <v>72</v>
      </c>
      <c r="D219" s="12" t="s">
        <v>163</v>
      </c>
      <c r="E219" s="12" t="s">
        <v>78</v>
      </c>
      <c r="F219" s="19" t="s">
        <v>155</v>
      </c>
      <c r="G219" s="19" t="s">
        <v>155</v>
      </c>
      <c r="H219" s="19" t="s">
        <v>155</v>
      </c>
      <c r="I219" s="20">
        <v>2319072</v>
      </c>
      <c r="J219" s="20">
        <f>J220</f>
        <v>5292501</v>
      </c>
      <c r="K219" s="20">
        <f>K220</f>
        <v>4664233.43</v>
      </c>
      <c r="L219" s="69">
        <f t="shared" si="26"/>
        <v>88.12909870021754</v>
      </c>
      <c r="M219" s="6"/>
    </row>
    <row r="220" spans="2:13" s="5" customFormat="1" ht="18.75" outlineLevel="5" x14ac:dyDescent="0.3">
      <c r="B220" s="26" t="s">
        <v>152</v>
      </c>
      <c r="C220" s="12" t="s">
        <v>72</v>
      </c>
      <c r="D220" s="12" t="s">
        <v>163</v>
      </c>
      <c r="E220" s="12" t="s">
        <v>78</v>
      </c>
      <c r="F220" s="12" t="s">
        <v>11</v>
      </c>
      <c r="G220" s="28" t="s">
        <v>155</v>
      </c>
      <c r="H220" s="28" t="s">
        <v>155</v>
      </c>
      <c r="I220" s="20">
        <v>2319072</v>
      </c>
      <c r="J220" s="20">
        <f>J221+J224+J227</f>
        <v>5292501</v>
      </c>
      <c r="K220" s="20">
        <f>K221+K224+K227</f>
        <v>4664233.43</v>
      </c>
      <c r="L220" s="69">
        <f t="shared" si="26"/>
        <v>88.12909870021754</v>
      </c>
      <c r="M220" s="6"/>
    </row>
    <row r="221" spans="2:13" s="5" customFormat="1" ht="47.25" outlineLevel="5" x14ac:dyDescent="0.3">
      <c r="B221" s="45" t="s">
        <v>331</v>
      </c>
      <c r="C221" s="34" t="s">
        <v>72</v>
      </c>
      <c r="D221" s="34">
        <v>5</v>
      </c>
      <c r="E221" s="34">
        <v>53</v>
      </c>
      <c r="F221" s="34">
        <v>901</v>
      </c>
      <c r="G221" s="34">
        <v>81190</v>
      </c>
      <c r="H221" s="35"/>
      <c r="I221" s="24">
        <v>0</v>
      </c>
      <c r="J221" s="24">
        <v>92220</v>
      </c>
      <c r="K221" s="41">
        <v>0</v>
      </c>
      <c r="L221" s="70">
        <f t="shared" si="26"/>
        <v>0</v>
      </c>
      <c r="M221" s="6"/>
    </row>
    <row r="222" spans="2:13" s="5" customFormat="1" ht="47.25" outlineLevel="6" x14ac:dyDescent="0.3">
      <c r="B222" s="45" t="s">
        <v>185</v>
      </c>
      <c r="C222" s="34" t="s">
        <v>72</v>
      </c>
      <c r="D222" s="34">
        <v>5</v>
      </c>
      <c r="E222" s="34">
        <v>53</v>
      </c>
      <c r="F222" s="34">
        <v>901</v>
      </c>
      <c r="G222" s="34">
        <v>81190</v>
      </c>
      <c r="H222" s="34" t="s">
        <v>16</v>
      </c>
      <c r="I222" s="24">
        <v>0</v>
      </c>
      <c r="J222" s="24">
        <v>92220</v>
      </c>
      <c r="K222" s="41">
        <v>0</v>
      </c>
      <c r="L222" s="70">
        <f t="shared" si="26"/>
        <v>0</v>
      </c>
      <c r="M222" s="6"/>
    </row>
    <row r="223" spans="2:13" s="7" customFormat="1" ht="47.25" outlineLevel="2" x14ac:dyDescent="0.3">
      <c r="B223" s="45" t="s">
        <v>186</v>
      </c>
      <c r="C223" s="34" t="s">
        <v>72</v>
      </c>
      <c r="D223" s="34">
        <v>5</v>
      </c>
      <c r="E223" s="34">
        <v>53</v>
      </c>
      <c r="F223" s="34">
        <v>901</v>
      </c>
      <c r="G223" s="34">
        <v>81190</v>
      </c>
      <c r="H223" s="34" t="s">
        <v>17</v>
      </c>
      <c r="I223" s="24">
        <v>0</v>
      </c>
      <c r="J223" s="24">
        <v>92220</v>
      </c>
      <c r="K223" s="41">
        <v>0</v>
      </c>
      <c r="L223" s="70">
        <f t="shared" si="26"/>
        <v>0</v>
      </c>
      <c r="M223" s="8"/>
    </row>
    <row r="224" spans="2:13" s="7" customFormat="1" ht="110.25" outlineLevel="3" x14ac:dyDescent="0.3">
      <c r="B224" s="25" t="s">
        <v>250</v>
      </c>
      <c r="C224" s="29" t="s">
        <v>72</v>
      </c>
      <c r="D224" s="29" t="s">
        <v>163</v>
      </c>
      <c r="E224" s="29" t="s">
        <v>78</v>
      </c>
      <c r="F224" s="29" t="s">
        <v>11</v>
      </c>
      <c r="G224" s="29" t="s">
        <v>79</v>
      </c>
      <c r="H224" s="30" t="s">
        <v>155</v>
      </c>
      <c r="I224" s="24">
        <v>2319072</v>
      </c>
      <c r="J224" s="24">
        <v>4676280</v>
      </c>
      <c r="K224" s="41">
        <v>4509152</v>
      </c>
      <c r="L224" s="70">
        <f t="shared" si="26"/>
        <v>96.426048055291815</v>
      </c>
      <c r="M224" s="8"/>
    </row>
    <row r="225" spans="2:13" s="5" customFormat="1" ht="21.75" customHeight="1" outlineLevel="4" x14ac:dyDescent="0.3">
      <c r="B225" s="25" t="s">
        <v>149</v>
      </c>
      <c r="C225" s="29" t="s">
        <v>72</v>
      </c>
      <c r="D225" s="29" t="s">
        <v>163</v>
      </c>
      <c r="E225" s="29" t="s">
        <v>78</v>
      </c>
      <c r="F225" s="29" t="s">
        <v>11</v>
      </c>
      <c r="G225" s="29" t="s">
        <v>79</v>
      </c>
      <c r="H225" s="29" t="s">
        <v>18</v>
      </c>
      <c r="I225" s="24">
        <v>2319072</v>
      </c>
      <c r="J225" s="24">
        <v>4676280</v>
      </c>
      <c r="K225" s="41">
        <v>4509152</v>
      </c>
      <c r="L225" s="70">
        <f t="shared" si="26"/>
        <v>96.426048055291815</v>
      </c>
      <c r="M225" s="6"/>
    </row>
    <row r="226" spans="2:13" s="5" customFormat="1" ht="78.75" outlineLevel="5" x14ac:dyDescent="0.3">
      <c r="B226" s="25" t="s">
        <v>251</v>
      </c>
      <c r="C226" s="29" t="s">
        <v>72</v>
      </c>
      <c r="D226" s="29" t="s">
        <v>163</v>
      </c>
      <c r="E226" s="29" t="s">
        <v>78</v>
      </c>
      <c r="F226" s="29" t="s">
        <v>11</v>
      </c>
      <c r="G226" s="29" t="s">
        <v>79</v>
      </c>
      <c r="H226" s="29" t="s">
        <v>80</v>
      </c>
      <c r="I226" s="24">
        <v>2319072</v>
      </c>
      <c r="J226" s="24">
        <v>4676280</v>
      </c>
      <c r="K226" s="41">
        <v>4509152</v>
      </c>
      <c r="L226" s="70">
        <f t="shared" si="26"/>
        <v>96.426048055291815</v>
      </c>
      <c r="M226" s="6"/>
    </row>
    <row r="227" spans="2:13" s="5" customFormat="1" ht="31.5" outlineLevel="6" x14ac:dyDescent="0.3">
      <c r="B227" s="45" t="s">
        <v>252</v>
      </c>
      <c r="C227" s="34" t="s">
        <v>72</v>
      </c>
      <c r="D227" s="34" t="s">
        <v>163</v>
      </c>
      <c r="E227" s="34" t="s">
        <v>78</v>
      </c>
      <c r="F227" s="34" t="s">
        <v>11</v>
      </c>
      <c r="G227" s="34">
        <v>81650</v>
      </c>
      <c r="H227" s="29"/>
      <c r="I227" s="24">
        <v>0</v>
      </c>
      <c r="J227" s="24">
        <v>524001</v>
      </c>
      <c r="K227" s="41">
        <f>K229+K230</f>
        <v>155081.43</v>
      </c>
      <c r="L227" s="70">
        <f t="shared" si="26"/>
        <v>29.595636267869718</v>
      </c>
      <c r="M227" s="6"/>
    </row>
    <row r="228" spans="2:13" s="7" customFormat="1" ht="47.25" outlineLevel="2" x14ac:dyDescent="0.3">
      <c r="B228" s="45" t="s">
        <v>185</v>
      </c>
      <c r="C228" s="34" t="s">
        <v>72</v>
      </c>
      <c r="D228" s="34" t="s">
        <v>163</v>
      </c>
      <c r="E228" s="34" t="s">
        <v>78</v>
      </c>
      <c r="F228" s="34" t="s">
        <v>11</v>
      </c>
      <c r="G228" s="34">
        <v>81650</v>
      </c>
      <c r="H228" s="29">
        <v>200</v>
      </c>
      <c r="I228" s="24">
        <v>0</v>
      </c>
      <c r="J228" s="24">
        <v>9911</v>
      </c>
      <c r="K228" s="41">
        <v>854.43</v>
      </c>
      <c r="L228" s="70">
        <f t="shared" si="26"/>
        <v>8.6210271415598818</v>
      </c>
      <c r="M228" s="8"/>
    </row>
    <row r="229" spans="2:13" s="7" customFormat="1" ht="47.25" outlineLevel="3" x14ac:dyDescent="0.3">
      <c r="B229" s="45" t="s">
        <v>186</v>
      </c>
      <c r="C229" s="34" t="s">
        <v>72</v>
      </c>
      <c r="D229" s="34" t="s">
        <v>163</v>
      </c>
      <c r="E229" s="34" t="s">
        <v>78</v>
      </c>
      <c r="F229" s="34" t="s">
        <v>11</v>
      </c>
      <c r="G229" s="34">
        <v>81650</v>
      </c>
      <c r="H229" s="29">
        <v>240</v>
      </c>
      <c r="I229" s="24">
        <v>0</v>
      </c>
      <c r="J229" s="24">
        <v>9911</v>
      </c>
      <c r="K229" s="41">
        <v>854.43</v>
      </c>
      <c r="L229" s="70">
        <f t="shared" si="26"/>
        <v>8.6210271415598818</v>
      </c>
      <c r="M229" s="8"/>
    </row>
    <row r="230" spans="2:13" s="5" customFormat="1" ht="47.25" outlineLevel="4" x14ac:dyDescent="0.3">
      <c r="B230" s="45" t="s">
        <v>218</v>
      </c>
      <c r="C230" s="34" t="s">
        <v>72</v>
      </c>
      <c r="D230" s="34" t="s">
        <v>163</v>
      </c>
      <c r="E230" s="34" t="s">
        <v>78</v>
      </c>
      <c r="F230" s="34" t="s">
        <v>11</v>
      </c>
      <c r="G230" s="34">
        <v>81650</v>
      </c>
      <c r="H230" s="29">
        <v>400</v>
      </c>
      <c r="I230" s="24">
        <v>0</v>
      </c>
      <c r="J230" s="24">
        <v>514090</v>
      </c>
      <c r="K230" s="41">
        <v>154227</v>
      </c>
      <c r="L230" s="70">
        <f t="shared" si="26"/>
        <v>30</v>
      </c>
      <c r="M230" s="6"/>
    </row>
    <row r="231" spans="2:13" s="5" customFormat="1" ht="18.75" outlineLevel="5" x14ac:dyDescent="0.3">
      <c r="B231" s="45" t="s">
        <v>336</v>
      </c>
      <c r="C231" s="34" t="s">
        <v>72</v>
      </c>
      <c r="D231" s="34" t="s">
        <v>163</v>
      </c>
      <c r="E231" s="34" t="s">
        <v>78</v>
      </c>
      <c r="F231" s="34" t="s">
        <v>11</v>
      </c>
      <c r="G231" s="34">
        <v>81650</v>
      </c>
      <c r="H231" s="29">
        <v>410</v>
      </c>
      <c r="I231" s="24">
        <v>0</v>
      </c>
      <c r="J231" s="24">
        <v>514090</v>
      </c>
      <c r="K231" s="41">
        <v>154227</v>
      </c>
      <c r="L231" s="70">
        <f t="shared" si="26"/>
        <v>30</v>
      </c>
      <c r="M231" s="6"/>
    </row>
    <row r="232" spans="2:13" s="5" customFormat="1" ht="31.5" outlineLevel="6" x14ac:dyDescent="0.3">
      <c r="B232" s="26" t="s">
        <v>377</v>
      </c>
      <c r="C232" s="35" t="s">
        <v>72</v>
      </c>
      <c r="D232" s="35" t="s">
        <v>163</v>
      </c>
      <c r="E232" s="35" t="s">
        <v>338</v>
      </c>
      <c r="F232" s="35" t="s">
        <v>11</v>
      </c>
      <c r="G232" s="35"/>
      <c r="H232" s="12"/>
      <c r="I232" s="20">
        <v>0</v>
      </c>
      <c r="J232" s="20">
        <v>500000</v>
      </c>
      <c r="K232" s="40">
        <v>440000</v>
      </c>
      <c r="L232" s="69">
        <f t="shared" si="26"/>
        <v>88</v>
      </c>
      <c r="M232" s="6"/>
    </row>
    <row r="233" spans="2:13" s="5" customFormat="1" ht="36.75" customHeight="1" outlineLevel="6" x14ac:dyDescent="0.3">
      <c r="B233" s="97" t="s">
        <v>337</v>
      </c>
      <c r="C233" s="95" t="s">
        <v>72</v>
      </c>
      <c r="D233" s="95" t="s">
        <v>163</v>
      </c>
      <c r="E233" s="95" t="s">
        <v>338</v>
      </c>
      <c r="F233" s="95" t="s">
        <v>11</v>
      </c>
      <c r="G233" s="95" t="s">
        <v>339</v>
      </c>
      <c r="H233" s="16"/>
      <c r="I233" s="24"/>
      <c r="J233" s="24"/>
      <c r="K233" s="41"/>
      <c r="L233" s="96"/>
      <c r="M233" s="6"/>
    </row>
    <row r="234" spans="2:13" s="7" customFormat="1" ht="47.25" outlineLevel="6" x14ac:dyDescent="0.3">
      <c r="B234" s="45" t="s">
        <v>185</v>
      </c>
      <c r="C234" s="34" t="s">
        <v>72</v>
      </c>
      <c r="D234" s="34" t="s">
        <v>163</v>
      </c>
      <c r="E234" s="34" t="s">
        <v>338</v>
      </c>
      <c r="F234" s="34" t="s">
        <v>11</v>
      </c>
      <c r="G234" s="34" t="s">
        <v>339</v>
      </c>
      <c r="H234" s="29">
        <v>200</v>
      </c>
      <c r="I234" s="24">
        <v>0</v>
      </c>
      <c r="J234" s="24">
        <v>500000</v>
      </c>
      <c r="K234" s="41">
        <v>440000</v>
      </c>
      <c r="L234" s="70">
        <f t="shared" si="26"/>
        <v>88</v>
      </c>
      <c r="M234" s="8"/>
    </row>
    <row r="235" spans="2:13" s="7" customFormat="1" ht="47.25" outlineLevel="6" x14ac:dyDescent="0.3">
      <c r="B235" s="45" t="s">
        <v>186</v>
      </c>
      <c r="C235" s="34" t="s">
        <v>72</v>
      </c>
      <c r="D235" s="34" t="s">
        <v>163</v>
      </c>
      <c r="E235" s="34" t="s">
        <v>338</v>
      </c>
      <c r="F235" s="34" t="s">
        <v>11</v>
      </c>
      <c r="G235" s="34" t="s">
        <v>339</v>
      </c>
      <c r="H235" s="29">
        <v>240</v>
      </c>
      <c r="I235" s="24">
        <v>0</v>
      </c>
      <c r="J235" s="46">
        <v>500000</v>
      </c>
      <c r="K235" s="42">
        <v>440000</v>
      </c>
      <c r="L235" s="73">
        <f t="shared" si="26"/>
        <v>88</v>
      </c>
      <c r="M235" s="8"/>
    </row>
    <row r="236" spans="2:13" s="7" customFormat="1" ht="47.25" outlineLevel="6" x14ac:dyDescent="0.3">
      <c r="B236" s="26" t="s">
        <v>344</v>
      </c>
      <c r="C236" s="12" t="s">
        <v>151</v>
      </c>
      <c r="D236" s="19" t="s">
        <v>155</v>
      </c>
      <c r="E236" s="19" t="s">
        <v>155</v>
      </c>
      <c r="F236" s="19" t="s">
        <v>155</v>
      </c>
      <c r="G236" s="19" t="s">
        <v>155</v>
      </c>
      <c r="H236" s="29"/>
      <c r="I236" s="62">
        <v>30000</v>
      </c>
      <c r="J236" s="63">
        <v>0</v>
      </c>
      <c r="K236" s="63">
        <v>0</v>
      </c>
      <c r="L236" s="69">
        <v>0</v>
      </c>
      <c r="M236" s="8"/>
    </row>
    <row r="237" spans="2:13" s="7" customFormat="1" ht="31.5" outlineLevel="6" x14ac:dyDescent="0.3">
      <c r="B237" s="26" t="s">
        <v>345</v>
      </c>
      <c r="C237" s="12" t="s">
        <v>151</v>
      </c>
      <c r="D237" s="12" t="s">
        <v>7</v>
      </c>
      <c r="E237" s="12" t="s">
        <v>38</v>
      </c>
      <c r="F237" s="19" t="s">
        <v>155</v>
      </c>
      <c r="G237" s="19" t="s">
        <v>155</v>
      </c>
      <c r="H237" s="29"/>
      <c r="I237" s="40">
        <v>30000</v>
      </c>
      <c r="J237" s="53">
        <v>0</v>
      </c>
      <c r="K237" s="53">
        <v>0</v>
      </c>
      <c r="L237" s="69">
        <v>0</v>
      </c>
      <c r="M237" s="8"/>
    </row>
    <row r="238" spans="2:13" s="7" customFormat="1" ht="18.75" outlineLevel="6" x14ac:dyDescent="0.3">
      <c r="B238" s="26" t="s">
        <v>152</v>
      </c>
      <c r="C238" s="12" t="s">
        <v>151</v>
      </c>
      <c r="D238" s="12" t="s">
        <v>7</v>
      </c>
      <c r="E238" s="12" t="s">
        <v>38</v>
      </c>
      <c r="F238" s="12" t="s">
        <v>11</v>
      </c>
      <c r="G238" s="28" t="s">
        <v>155</v>
      </c>
      <c r="H238" s="29"/>
      <c r="I238" s="40">
        <v>30000</v>
      </c>
      <c r="J238" s="53">
        <v>0</v>
      </c>
      <c r="K238" s="53">
        <v>0</v>
      </c>
      <c r="L238" s="69">
        <v>0</v>
      </c>
      <c r="M238" s="8"/>
    </row>
    <row r="239" spans="2:13" s="7" customFormat="1" ht="63" outlineLevel="6" x14ac:dyDescent="0.3">
      <c r="B239" s="25" t="s">
        <v>346</v>
      </c>
      <c r="C239" s="29" t="s">
        <v>151</v>
      </c>
      <c r="D239" s="29" t="s">
        <v>7</v>
      </c>
      <c r="E239" s="29" t="s">
        <v>38</v>
      </c>
      <c r="F239" s="29" t="s">
        <v>11</v>
      </c>
      <c r="G239" s="29" t="s">
        <v>253</v>
      </c>
      <c r="H239" s="29"/>
      <c r="I239" s="41">
        <v>30000</v>
      </c>
      <c r="J239" s="44">
        <v>0</v>
      </c>
      <c r="K239" s="44">
        <v>0</v>
      </c>
      <c r="L239" s="70">
        <v>0</v>
      </c>
      <c r="M239" s="8"/>
    </row>
    <row r="240" spans="2:13" s="7" customFormat="1" ht="18.75" outlineLevel="6" x14ac:dyDescent="0.3">
      <c r="B240" s="25" t="s">
        <v>149</v>
      </c>
      <c r="C240" s="29" t="s">
        <v>151</v>
      </c>
      <c r="D240" s="29" t="s">
        <v>7</v>
      </c>
      <c r="E240" s="29" t="s">
        <v>38</v>
      </c>
      <c r="F240" s="29" t="s">
        <v>11</v>
      </c>
      <c r="G240" s="29" t="s">
        <v>253</v>
      </c>
      <c r="H240" s="29">
        <v>800</v>
      </c>
      <c r="I240" s="41">
        <v>30000</v>
      </c>
      <c r="J240" s="44">
        <v>0</v>
      </c>
      <c r="K240" s="44">
        <v>0</v>
      </c>
      <c r="L240" s="70">
        <v>0</v>
      </c>
      <c r="M240" s="8"/>
    </row>
    <row r="241" spans="2:13" s="7" customFormat="1" ht="78.75" outlineLevel="6" x14ac:dyDescent="0.3">
      <c r="B241" s="22" t="s">
        <v>251</v>
      </c>
      <c r="C241" s="16" t="s">
        <v>151</v>
      </c>
      <c r="D241" s="16" t="s">
        <v>7</v>
      </c>
      <c r="E241" s="16" t="s">
        <v>38</v>
      </c>
      <c r="F241" s="16" t="s">
        <v>11</v>
      </c>
      <c r="G241" s="16" t="s">
        <v>253</v>
      </c>
      <c r="H241" s="16" t="s">
        <v>80</v>
      </c>
      <c r="I241" s="24">
        <v>30000</v>
      </c>
      <c r="J241" s="58">
        <v>0</v>
      </c>
      <c r="K241" s="58">
        <v>0</v>
      </c>
      <c r="L241" s="74">
        <v>0</v>
      </c>
      <c r="M241" s="8"/>
    </row>
    <row r="242" spans="2:13" s="7" customFormat="1" ht="31.5" outlineLevel="6" x14ac:dyDescent="0.3">
      <c r="B242" s="17" t="s">
        <v>81</v>
      </c>
      <c r="C242" s="18" t="s">
        <v>82</v>
      </c>
      <c r="D242" s="19" t="s">
        <v>155</v>
      </c>
      <c r="E242" s="19" t="s">
        <v>155</v>
      </c>
      <c r="F242" s="19" t="s">
        <v>155</v>
      </c>
      <c r="G242" s="19" t="s">
        <v>155</v>
      </c>
      <c r="H242" s="19" t="s">
        <v>155</v>
      </c>
      <c r="I242" s="20">
        <v>128500</v>
      </c>
      <c r="J242" s="20">
        <v>128500</v>
      </c>
      <c r="K242" s="39">
        <f>K243+K251+K257+K263+K273</f>
        <v>44639.27</v>
      </c>
      <c r="L242" s="67">
        <f t="shared" ref="L242:L275" si="28">K242/J242*100</f>
        <v>34.738731517509727</v>
      </c>
      <c r="M242" s="8"/>
    </row>
    <row r="243" spans="2:13" s="5" customFormat="1" ht="63" outlineLevel="6" x14ac:dyDescent="0.3">
      <c r="B243" s="17" t="s">
        <v>159</v>
      </c>
      <c r="C243" s="18" t="s">
        <v>82</v>
      </c>
      <c r="D243" s="18" t="s">
        <v>96</v>
      </c>
      <c r="E243" s="18" t="s">
        <v>155</v>
      </c>
      <c r="F243" s="19" t="s">
        <v>155</v>
      </c>
      <c r="G243" s="19" t="s">
        <v>155</v>
      </c>
      <c r="H243" s="19" t="s">
        <v>155</v>
      </c>
      <c r="I243" s="20">
        <v>30000</v>
      </c>
      <c r="J243" s="20">
        <v>30000</v>
      </c>
      <c r="K243" s="20">
        <v>24950</v>
      </c>
      <c r="L243" s="67">
        <f t="shared" si="28"/>
        <v>83.166666666666671</v>
      </c>
      <c r="M243" s="6"/>
    </row>
    <row r="244" spans="2:13" s="5" customFormat="1" ht="31.5" outlineLevel="6" x14ac:dyDescent="0.3">
      <c r="B244" s="17" t="s">
        <v>254</v>
      </c>
      <c r="C244" s="18" t="s">
        <v>82</v>
      </c>
      <c r="D244" s="18" t="s">
        <v>96</v>
      </c>
      <c r="E244" s="18" t="s">
        <v>38</v>
      </c>
      <c r="F244" s="19" t="s">
        <v>155</v>
      </c>
      <c r="G244" s="19" t="s">
        <v>155</v>
      </c>
      <c r="H244" s="19" t="s">
        <v>155</v>
      </c>
      <c r="I244" s="20">
        <v>30000</v>
      </c>
      <c r="J244" s="20">
        <v>30000</v>
      </c>
      <c r="K244" s="20">
        <v>24950</v>
      </c>
      <c r="L244" s="67">
        <f t="shared" si="28"/>
        <v>83.166666666666671</v>
      </c>
      <c r="M244" s="6"/>
    </row>
    <row r="245" spans="2:13" s="7" customFormat="1" ht="18.75" x14ac:dyDescent="0.3">
      <c r="B245" s="17" t="s">
        <v>152</v>
      </c>
      <c r="C245" s="18" t="s">
        <v>82</v>
      </c>
      <c r="D245" s="18" t="s">
        <v>96</v>
      </c>
      <c r="E245" s="18" t="s">
        <v>38</v>
      </c>
      <c r="F245" s="18" t="s">
        <v>11</v>
      </c>
      <c r="G245" s="21" t="s">
        <v>155</v>
      </c>
      <c r="H245" s="21" t="s">
        <v>155</v>
      </c>
      <c r="I245" s="20">
        <v>30000</v>
      </c>
      <c r="J245" s="20">
        <v>30000</v>
      </c>
      <c r="K245" s="20">
        <v>24950</v>
      </c>
      <c r="L245" s="67">
        <f t="shared" si="28"/>
        <v>83.166666666666671</v>
      </c>
      <c r="M245" s="8"/>
    </row>
    <row r="246" spans="2:13" s="7" customFormat="1" ht="47.25" outlineLevel="1" x14ac:dyDescent="0.3">
      <c r="B246" s="22" t="s">
        <v>255</v>
      </c>
      <c r="C246" s="16" t="s">
        <v>82</v>
      </c>
      <c r="D246" s="16" t="s">
        <v>96</v>
      </c>
      <c r="E246" s="16" t="s">
        <v>38</v>
      </c>
      <c r="F246" s="16" t="s">
        <v>11</v>
      </c>
      <c r="G246" s="16" t="s">
        <v>83</v>
      </c>
      <c r="H246" s="23" t="s">
        <v>155</v>
      </c>
      <c r="I246" s="24">
        <v>30000</v>
      </c>
      <c r="J246" s="24">
        <v>30000</v>
      </c>
      <c r="K246" s="24">
        <v>24950</v>
      </c>
      <c r="L246" s="68">
        <f t="shared" si="28"/>
        <v>83.166666666666671</v>
      </c>
      <c r="M246" s="8"/>
    </row>
    <row r="247" spans="2:13" s="7" customFormat="1" ht="94.5" outlineLevel="2" x14ac:dyDescent="0.3">
      <c r="B247" s="22" t="s">
        <v>182</v>
      </c>
      <c r="C247" s="16" t="s">
        <v>82</v>
      </c>
      <c r="D247" s="16" t="s">
        <v>96</v>
      </c>
      <c r="E247" s="16" t="s">
        <v>38</v>
      </c>
      <c r="F247" s="16" t="s">
        <v>11</v>
      </c>
      <c r="G247" s="16" t="s">
        <v>83</v>
      </c>
      <c r="H247" s="16" t="s">
        <v>12</v>
      </c>
      <c r="I247" s="24">
        <v>5000</v>
      </c>
      <c r="J247" s="24">
        <v>5000</v>
      </c>
      <c r="K247" s="24">
        <v>0</v>
      </c>
      <c r="L247" s="68">
        <f t="shared" si="28"/>
        <v>0</v>
      </c>
      <c r="M247" s="8"/>
    </row>
    <row r="248" spans="2:13" s="7" customFormat="1" ht="31.5" outlineLevel="3" x14ac:dyDescent="0.3">
      <c r="B248" s="22" t="s">
        <v>183</v>
      </c>
      <c r="C248" s="16" t="s">
        <v>82</v>
      </c>
      <c r="D248" s="16" t="s">
        <v>96</v>
      </c>
      <c r="E248" s="16" t="s">
        <v>38</v>
      </c>
      <c r="F248" s="16" t="s">
        <v>11</v>
      </c>
      <c r="G248" s="16" t="s">
        <v>83</v>
      </c>
      <c r="H248" s="16" t="s">
        <v>13</v>
      </c>
      <c r="I248" s="24">
        <v>5000</v>
      </c>
      <c r="J248" s="24">
        <v>5000</v>
      </c>
      <c r="K248" s="24">
        <v>0</v>
      </c>
      <c r="L248" s="68">
        <f t="shared" si="28"/>
        <v>0</v>
      </c>
      <c r="M248" s="8"/>
    </row>
    <row r="249" spans="2:13" s="5" customFormat="1" ht="47.25" outlineLevel="4" x14ac:dyDescent="0.3">
      <c r="B249" s="22" t="s">
        <v>185</v>
      </c>
      <c r="C249" s="16" t="s">
        <v>82</v>
      </c>
      <c r="D249" s="16" t="s">
        <v>96</v>
      </c>
      <c r="E249" s="16" t="s">
        <v>38</v>
      </c>
      <c r="F249" s="16" t="s">
        <v>11</v>
      </c>
      <c r="G249" s="16" t="s">
        <v>83</v>
      </c>
      <c r="H249" s="16" t="s">
        <v>16</v>
      </c>
      <c r="I249" s="24">
        <v>25000</v>
      </c>
      <c r="J249" s="24">
        <v>25000</v>
      </c>
      <c r="K249" s="24">
        <v>24950</v>
      </c>
      <c r="L249" s="68">
        <f t="shared" si="28"/>
        <v>99.8</v>
      </c>
      <c r="M249" s="6"/>
    </row>
    <row r="250" spans="2:13" s="5" customFormat="1" ht="47.25" outlineLevel="5" x14ac:dyDescent="0.3">
      <c r="B250" s="22" t="s">
        <v>186</v>
      </c>
      <c r="C250" s="16" t="s">
        <v>82</v>
      </c>
      <c r="D250" s="16" t="s">
        <v>96</v>
      </c>
      <c r="E250" s="16" t="s">
        <v>38</v>
      </c>
      <c r="F250" s="16" t="s">
        <v>11</v>
      </c>
      <c r="G250" s="16" t="s">
        <v>83</v>
      </c>
      <c r="H250" s="16" t="s">
        <v>17</v>
      </c>
      <c r="I250" s="24">
        <v>25000</v>
      </c>
      <c r="J250" s="24">
        <v>25000</v>
      </c>
      <c r="K250" s="24">
        <v>24950</v>
      </c>
      <c r="L250" s="68">
        <f t="shared" si="28"/>
        <v>99.8</v>
      </c>
      <c r="M250" s="6"/>
    </row>
    <row r="251" spans="2:13" s="5" customFormat="1" ht="31.5" outlineLevel="6" x14ac:dyDescent="0.3">
      <c r="B251" s="17" t="s">
        <v>157</v>
      </c>
      <c r="C251" s="18" t="s">
        <v>82</v>
      </c>
      <c r="D251" s="18" t="s">
        <v>158</v>
      </c>
      <c r="E251" s="18" t="s">
        <v>155</v>
      </c>
      <c r="F251" s="19" t="s">
        <v>155</v>
      </c>
      <c r="G251" s="19" t="s">
        <v>155</v>
      </c>
      <c r="H251" s="19" t="s">
        <v>155</v>
      </c>
      <c r="I251" s="20">
        <v>10000</v>
      </c>
      <c r="J251" s="20">
        <v>10000</v>
      </c>
      <c r="K251" s="20">
        <v>0</v>
      </c>
      <c r="L251" s="67">
        <f t="shared" si="28"/>
        <v>0</v>
      </c>
      <c r="M251" s="6"/>
    </row>
    <row r="252" spans="2:13" s="5" customFormat="1" ht="47.25" outlineLevel="5" x14ac:dyDescent="0.3">
      <c r="B252" s="17" t="s">
        <v>256</v>
      </c>
      <c r="C252" s="18" t="s">
        <v>82</v>
      </c>
      <c r="D252" s="18" t="s">
        <v>158</v>
      </c>
      <c r="E252" s="18" t="s">
        <v>51</v>
      </c>
      <c r="F252" s="19" t="s">
        <v>155</v>
      </c>
      <c r="G252" s="19" t="s">
        <v>155</v>
      </c>
      <c r="H252" s="19" t="s">
        <v>155</v>
      </c>
      <c r="I252" s="20">
        <v>10000</v>
      </c>
      <c r="J252" s="20">
        <v>10000</v>
      </c>
      <c r="K252" s="20">
        <v>0</v>
      </c>
      <c r="L252" s="67">
        <f t="shared" si="28"/>
        <v>0</v>
      </c>
      <c r="M252" s="6"/>
    </row>
    <row r="253" spans="2:13" s="5" customFormat="1" ht="18.75" outlineLevel="6" x14ac:dyDescent="0.3">
      <c r="B253" s="17" t="s">
        <v>152</v>
      </c>
      <c r="C253" s="18" t="s">
        <v>82</v>
      </c>
      <c r="D253" s="18" t="s">
        <v>158</v>
      </c>
      <c r="E253" s="18" t="s">
        <v>51</v>
      </c>
      <c r="F253" s="18" t="s">
        <v>11</v>
      </c>
      <c r="G253" s="21" t="s">
        <v>155</v>
      </c>
      <c r="H253" s="21" t="s">
        <v>155</v>
      </c>
      <c r="I253" s="20">
        <v>10000</v>
      </c>
      <c r="J253" s="20">
        <v>10000</v>
      </c>
      <c r="K253" s="20">
        <v>0</v>
      </c>
      <c r="L253" s="67">
        <f t="shared" si="28"/>
        <v>0</v>
      </c>
      <c r="M253" s="6"/>
    </row>
    <row r="254" spans="2:13" s="5" customFormat="1" ht="18.75" outlineLevel="6" x14ac:dyDescent="0.3">
      <c r="B254" s="22" t="s">
        <v>257</v>
      </c>
      <c r="C254" s="16" t="s">
        <v>82</v>
      </c>
      <c r="D254" s="16" t="s">
        <v>158</v>
      </c>
      <c r="E254" s="16" t="s">
        <v>51</v>
      </c>
      <c r="F254" s="16" t="s">
        <v>11</v>
      </c>
      <c r="G254" s="16" t="s">
        <v>84</v>
      </c>
      <c r="H254" s="23" t="s">
        <v>155</v>
      </c>
      <c r="I254" s="24">
        <v>10000</v>
      </c>
      <c r="J254" s="24">
        <v>10000</v>
      </c>
      <c r="K254" s="24">
        <v>0</v>
      </c>
      <c r="L254" s="67">
        <f t="shared" si="28"/>
        <v>0</v>
      </c>
      <c r="M254" s="6"/>
    </row>
    <row r="255" spans="2:13" s="7" customFormat="1" ht="47.25" outlineLevel="2" x14ac:dyDescent="0.3">
      <c r="B255" s="22" t="s">
        <v>185</v>
      </c>
      <c r="C255" s="16" t="s">
        <v>82</v>
      </c>
      <c r="D255" s="16" t="s">
        <v>158</v>
      </c>
      <c r="E255" s="16" t="s">
        <v>51</v>
      </c>
      <c r="F255" s="16" t="s">
        <v>11</v>
      </c>
      <c r="G255" s="16" t="s">
        <v>84</v>
      </c>
      <c r="H255" s="16" t="s">
        <v>16</v>
      </c>
      <c r="I255" s="24">
        <v>10000</v>
      </c>
      <c r="J255" s="24">
        <v>10000</v>
      </c>
      <c r="K255" s="24">
        <v>0</v>
      </c>
      <c r="L255" s="68">
        <f t="shared" si="28"/>
        <v>0</v>
      </c>
      <c r="M255" s="8"/>
    </row>
    <row r="256" spans="2:13" s="7" customFormat="1" ht="47.25" outlineLevel="3" x14ac:dyDescent="0.3">
      <c r="B256" s="22" t="s">
        <v>186</v>
      </c>
      <c r="C256" s="16" t="s">
        <v>82</v>
      </c>
      <c r="D256" s="16" t="s">
        <v>158</v>
      </c>
      <c r="E256" s="16" t="s">
        <v>51</v>
      </c>
      <c r="F256" s="16" t="s">
        <v>11</v>
      </c>
      <c r="G256" s="16" t="s">
        <v>84</v>
      </c>
      <c r="H256" s="16" t="s">
        <v>17</v>
      </c>
      <c r="I256" s="24">
        <v>10000</v>
      </c>
      <c r="J256" s="24">
        <v>10000</v>
      </c>
      <c r="K256" s="24">
        <v>0</v>
      </c>
      <c r="L256" s="68">
        <f t="shared" si="28"/>
        <v>0</v>
      </c>
      <c r="M256" s="8"/>
    </row>
    <row r="257" spans="2:13" s="5" customFormat="1" ht="47.25" outlineLevel="4" x14ac:dyDescent="0.3">
      <c r="B257" s="17" t="s">
        <v>160</v>
      </c>
      <c r="C257" s="18" t="s">
        <v>82</v>
      </c>
      <c r="D257" s="18" t="s">
        <v>161</v>
      </c>
      <c r="E257" s="18" t="s">
        <v>155</v>
      </c>
      <c r="F257" s="19" t="s">
        <v>155</v>
      </c>
      <c r="G257" s="19" t="s">
        <v>155</v>
      </c>
      <c r="H257" s="19" t="s">
        <v>155</v>
      </c>
      <c r="I257" s="20">
        <v>50000</v>
      </c>
      <c r="J257" s="20">
        <v>50000</v>
      </c>
      <c r="K257" s="20">
        <v>15667</v>
      </c>
      <c r="L257" s="67">
        <f t="shared" si="28"/>
        <v>31.334</v>
      </c>
      <c r="M257" s="6"/>
    </row>
    <row r="258" spans="2:13" s="5" customFormat="1" ht="47.25" outlineLevel="5" x14ac:dyDescent="0.3">
      <c r="B258" s="17" t="s">
        <v>258</v>
      </c>
      <c r="C258" s="18" t="s">
        <v>82</v>
      </c>
      <c r="D258" s="18" t="s">
        <v>161</v>
      </c>
      <c r="E258" s="18" t="s">
        <v>55</v>
      </c>
      <c r="F258" s="19" t="s">
        <v>155</v>
      </c>
      <c r="G258" s="19" t="s">
        <v>155</v>
      </c>
      <c r="H258" s="19" t="s">
        <v>155</v>
      </c>
      <c r="I258" s="20">
        <v>50000</v>
      </c>
      <c r="J258" s="20">
        <v>50000</v>
      </c>
      <c r="K258" s="20">
        <v>15667</v>
      </c>
      <c r="L258" s="67">
        <f t="shared" si="28"/>
        <v>31.334</v>
      </c>
      <c r="M258" s="6"/>
    </row>
    <row r="259" spans="2:13" s="5" customFormat="1" ht="31.5" outlineLevel="6" x14ac:dyDescent="0.3">
      <c r="B259" s="17" t="s">
        <v>221</v>
      </c>
      <c r="C259" s="18" t="s">
        <v>82</v>
      </c>
      <c r="D259" s="18" t="s">
        <v>161</v>
      </c>
      <c r="E259" s="18" t="s">
        <v>55</v>
      </c>
      <c r="F259" s="18" t="s">
        <v>49</v>
      </c>
      <c r="G259" s="21" t="s">
        <v>155</v>
      </c>
      <c r="H259" s="21" t="s">
        <v>155</v>
      </c>
      <c r="I259" s="20">
        <v>50000</v>
      </c>
      <c r="J259" s="20">
        <v>50000</v>
      </c>
      <c r="K259" s="20">
        <v>15667</v>
      </c>
      <c r="L259" s="67">
        <f t="shared" si="28"/>
        <v>31.334</v>
      </c>
      <c r="M259" s="6"/>
    </row>
    <row r="260" spans="2:13" s="5" customFormat="1" ht="31.5" outlineLevel="6" x14ac:dyDescent="0.3">
      <c r="B260" s="22" t="s">
        <v>259</v>
      </c>
      <c r="C260" s="16" t="s">
        <v>82</v>
      </c>
      <c r="D260" s="16" t="s">
        <v>161</v>
      </c>
      <c r="E260" s="16" t="s">
        <v>55</v>
      </c>
      <c r="F260" s="16" t="s">
        <v>49</v>
      </c>
      <c r="G260" s="16" t="s">
        <v>85</v>
      </c>
      <c r="H260" s="23" t="s">
        <v>155</v>
      </c>
      <c r="I260" s="24">
        <v>50000</v>
      </c>
      <c r="J260" s="24">
        <v>50000</v>
      </c>
      <c r="K260" s="24">
        <v>15667</v>
      </c>
      <c r="L260" s="68">
        <f t="shared" si="28"/>
        <v>31.334</v>
      </c>
      <c r="M260" s="6"/>
    </row>
    <row r="261" spans="2:13" s="7" customFormat="1" ht="47.25" outlineLevel="2" x14ac:dyDescent="0.3">
      <c r="B261" s="22" t="s">
        <v>185</v>
      </c>
      <c r="C261" s="16" t="s">
        <v>82</v>
      </c>
      <c r="D261" s="16" t="s">
        <v>161</v>
      </c>
      <c r="E261" s="16" t="s">
        <v>55</v>
      </c>
      <c r="F261" s="16" t="s">
        <v>49</v>
      </c>
      <c r="G261" s="16" t="s">
        <v>85</v>
      </c>
      <c r="H261" s="16" t="s">
        <v>16</v>
      </c>
      <c r="I261" s="24">
        <v>50000</v>
      </c>
      <c r="J261" s="24">
        <v>50000</v>
      </c>
      <c r="K261" s="24">
        <v>15667</v>
      </c>
      <c r="L261" s="68">
        <f t="shared" si="28"/>
        <v>31.334</v>
      </c>
      <c r="M261" s="8"/>
    </row>
    <row r="262" spans="2:13" s="7" customFormat="1" ht="47.25" outlineLevel="3" x14ac:dyDescent="0.3">
      <c r="B262" s="22" t="s">
        <v>186</v>
      </c>
      <c r="C262" s="16" t="s">
        <v>82</v>
      </c>
      <c r="D262" s="16" t="s">
        <v>161</v>
      </c>
      <c r="E262" s="16" t="s">
        <v>55</v>
      </c>
      <c r="F262" s="16" t="s">
        <v>49</v>
      </c>
      <c r="G262" s="16" t="s">
        <v>85</v>
      </c>
      <c r="H262" s="16" t="s">
        <v>17</v>
      </c>
      <c r="I262" s="24">
        <v>50000</v>
      </c>
      <c r="J262" s="24">
        <v>50000</v>
      </c>
      <c r="K262" s="24">
        <v>15667</v>
      </c>
      <c r="L262" s="68">
        <f t="shared" si="28"/>
        <v>31.334</v>
      </c>
      <c r="M262" s="8"/>
    </row>
    <row r="263" spans="2:13" s="5" customFormat="1" ht="47.25" outlineLevel="4" x14ac:dyDescent="0.3">
      <c r="B263" s="17" t="s">
        <v>260</v>
      </c>
      <c r="C263" s="18" t="s">
        <v>82</v>
      </c>
      <c r="D263" s="18" t="s">
        <v>9</v>
      </c>
      <c r="E263" s="18" t="s">
        <v>155</v>
      </c>
      <c r="F263" s="19" t="s">
        <v>155</v>
      </c>
      <c r="G263" s="19" t="s">
        <v>155</v>
      </c>
      <c r="H263" s="19" t="s">
        <v>155</v>
      </c>
      <c r="I263" s="24">
        <f>I264</f>
        <v>28500</v>
      </c>
      <c r="J263" s="24">
        <f t="shared" ref="J263:K263" si="29">J264</f>
        <v>28500</v>
      </c>
      <c r="K263" s="24">
        <f t="shared" si="29"/>
        <v>4022.2699999999995</v>
      </c>
      <c r="L263" s="67">
        <f t="shared" si="28"/>
        <v>14.113228070175438</v>
      </c>
      <c r="M263" s="6"/>
    </row>
    <row r="264" spans="2:13" s="5" customFormat="1" ht="63" outlineLevel="5" x14ac:dyDescent="0.3">
      <c r="B264" s="17" t="s">
        <v>261</v>
      </c>
      <c r="C264" s="18" t="s">
        <v>82</v>
      </c>
      <c r="D264" s="18" t="s">
        <v>9</v>
      </c>
      <c r="E264" s="18" t="s">
        <v>76</v>
      </c>
      <c r="F264" s="19" t="s">
        <v>155</v>
      </c>
      <c r="G264" s="19" t="s">
        <v>155</v>
      </c>
      <c r="H264" s="19" t="s">
        <v>155</v>
      </c>
      <c r="I264" s="24">
        <f>I265+I269</f>
        <v>28500</v>
      </c>
      <c r="J264" s="24">
        <f t="shared" ref="J264:K264" si="30">J265+J269</f>
        <v>28500</v>
      </c>
      <c r="K264" s="24">
        <f t="shared" si="30"/>
        <v>4022.2699999999995</v>
      </c>
      <c r="L264" s="67">
        <f t="shared" si="28"/>
        <v>14.113228070175438</v>
      </c>
      <c r="M264" s="6"/>
    </row>
    <row r="265" spans="2:13" s="5" customFormat="1" ht="31.5" outlineLevel="6" x14ac:dyDescent="0.3">
      <c r="B265" s="17" t="s">
        <v>221</v>
      </c>
      <c r="C265" s="18" t="s">
        <v>82</v>
      </c>
      <c r="D265" s="18" t="s">
        <v>9</v>
      </c>
      <c r="E265" s="18" t="s">
        <v>76</v>
      </c>
      <c r="F265" s="18" t="s">
        <v>49</v>
      </c>
      <c r="G265" s="21" t="s">
        <v>155</v>
      </c>
      <c r="H265" s="21" t="s">
        <v>155</v>
      </c>
      <c r="I265" s="20">
        <v>26500</v>
      </c>
      <c r="J265" s="20">
        <v>26500</v>
      </c>
      <c r="K265" s="20">
        <f>K266</f>
        <v>2493.1999999999998</v>
      </c>
      <c r="L265" s="67">
        <f t="shared" si="28"/>
        <v>9.4083018867924526</v>
      </c>
      <c r="M265" s="6"/>
    </row>
    <row r="266" spans="2:13" s="5" customFormat="1" ht="31.5" outlineLevel="6" x14ac:dyDescent="0.3">
      <c r="B266" s="22" t="s">
        <v>262</v>
      </c>
      <c r="C266" s="16" t="s">
        <v>82</v>
      </c>
      <c r="D266" s="16" t="s">
        <v>9</v>
      </c>
      <c r="E266" s="16" t="s">
        <v>76</v>
      </c>
      <c r="F266" s="16" t="s">
        <v>49</v>
      </c>
      <c r="G266" s="16" t="s">
        <v>86</v>
      </c>
      <c r="H266" s="23" t="s">
        <v>155</v>
      </c>
      <c r="I266" s="24">
        <v>26500</v>
      </c>
      <c r="J266" s="24">
        <v>26500</v>
      </c>
      <c r="K266" s="24">
        <v>2493.1999999999998</v>
      </c>
      <c r="L266" s="68">
        <f t="shared" si="28"/>
        <v>9.4083018867924526</v>
      </c>
      <c r="M266" s="6"/>
    </row>
    <row r="267" spans="2:13" s="7" customFormat="1" ht="47.25" outlineLevel="2" x14ac:dyDescent="0.3">
      <c r="B267" s="22" t="s">
        <v>185</v>
      </c>
      <c r="C267" s="16" t="s">
        <v>82</v>
      </c>
      <c r="D267" s="16" t="s">
        <v>9</v>
      </c>
      <c r="E267" s="16" t="s">
        <v>76</v>
      </c>
      <c r="F267" s="16" t="s">
        <v>49</v>
      </c>
      <c r="G267" s="16" t="s">
        <v>86</v>
      </c>
      <c r="H267" s="16" t="s">
        <v>16</v>
      </c>
      <c r="I267" s="24">
        <v>26500</v>
      </c>
      <c r="J267" s="24">
        <v>26500</v>
      </c>
      <c r="K267" s="24">
        <v>2493.1999999999998</v>
      </c>
      <c r="L267" s="68">
        <f t="shared" si="28"/>
        <v>9.4083018867924526</v>
      </c>
      <c r="M267" s="8"/>
    </row>
    <row r="268" spans="2:13" s="7" customFormat="1" ht="47.25" outlineLevel="3" x14ac:dyDescent="0.3">
      <c r="B268" s="22" t="s">
        <v>186</v>
      </c>
      <c r="C268" s="16" t="s">
        <v>82</v>
      </c>
      <c r="D268" s="16" t="s">
        <v>9</v>
      </c>
      <c r="E268" s="16" t="s">
        <v>76</v>
      </c>
      <c r="F268" s="16" t="s">
        <v>49</v>
      </c>
      <c r="G268" s="16" t="s">
        <v>86</v>
      </c>
      <c r="H268" s="16" t="s">
        <v>17</v>
      </c>
      <c r="I268" s="24">
        <v>26500</v>
      </c>
      <c r="J268" s="24">
        <v>26500</v>
      </c>
      <c r="K268" s="24">
        <v>2493.1999999999998</v>
      </c>
      <c r="L268" s="68">
        <f t="shared" si="28"/>
        <v>9.4083018867924526</v>
      </c>
      <c r="M268" s="8"/>
    </row>
    <row r="269" spans="2:13" s="5" customFormat="1" ht="31.5" outlineLevel="4" x14ac:dyDescent="0.3">
      <c r="B269" s="17" t="s">
        <v>263</v>
      </c>
      <c r="C269" s="18" t="s">
        <v>82</v>
      </c>
      <c r="D269" s="18" t="s">
        <v>9</v>
      </c>
      <c r="E269" s="18" t="s">
        <v>76</v>
      </c>
      <c r="F269" s="18" t="s">
        <v>87</v>
      </c>
      <c r="G269" s="21" t="s">
        <v>155</v>
      </c>
      <c r="H269" s="21" t="s">
        <v>155</v>
      </c>
      <c r="I269" s="20">
        <v>2000</v>
      </c>
      <c r="J269" s="20">
        <v>2000</v>
      </c>
      <c r="K269" s="20">
        <v>1529.07</v>
      </c>
      <c r="L269" s="67">
        <f t="shared" si="28"/>
        <v>76.453499999999991</v>
      </c>
      <c r="M269" s="6"/>
    </row>
    <row r="270" spans="2:13" s="5" customFormat="1" ht="31.5" outlineLevel="5" x14ac:dyDescent="0.3">
      <c r="B270" s="22" t="s">
        <v>262</v>
      </c>
      <c r="C270" s="16" t="s">
        <v>82</v>
      </c>
      <c r="D270" s="16" t="s">
        <v>9</v>
      </c>
      <c r="E270" s="16" t="s">
        <v>76</v>
      </c>
      <c r="F270" s="16" t="s">
        <v>87</v>
      </c>
      <c r="G270" s="16" t="s">
        <v>86</v>
      </c>
      <c r="H270" s="23" t="s">
        <v>155</v>
      </c>
      <c r="I270" s="24">
        <v>2000</v>
      </c>
      <c r="J270" s="24">
        <v>2000</v>
      </c>
      <c r="K270" s="24">
        <v>1529.07</v>
      </c>
      <c r="L270" s="68">
        <f t="shared" si="28"/>
        <v>76.453499999999991</v>
      </c>
      <c r="M270" s="6"/>
    </row>
    <row r="271" spans="2:13" s="5" customFormat="1" ht="47.25" outlineLevel="6" x14ac:dyDescent="0.3">
      <c r="B271" s="22" t="s">
        <v>185</v>
      </c>
      <c r="C271" s="16" t="s">
        <v>82</v>
      </c>
      <c r="D271" s="16" t="s">
        <v>9</v>
      </c>
      <c r="E271" s="16" t="s">
        <v>76</v>
      </c>
      <c r="F271" s="16" t="s">
        <v>87</v>
      </c>
      <c r="G271" s="16" t="s">
        <v>86</v>
      </c>
      <c r="H271" s="16" t="s">
        <v>16</v>
      </c>
      <c r="I271" s="24">
        <v>2000</v>
      </c>
      <c r="J271" s="24">
        <v>2000</v>
      </c>
      <c r="K271" s="24">
        <v>1529.07</v>
      </c>
      <c r="L271" s="68">
        <f t="shared" si="28"/>
        <v>76.453499999999991</v>
      </c>
      <c r="M271" s="6"/>
    </row>
    <row r="272" spans="2:13" s="5" customFormat="1" ht="47.25" outlineLevel="3" x14ac:dyDescent="0.3">
      <c r="B272" s="22" t="s">
        <v>186</v>
      </c>
      <c r="C272" s="16" t="s">
        <v>82</v>
      </c>
      <c r="D272" s="16" t="s">
        <v>9</v>
      </c>
      <c r="E272" s="16" t="s">
        <v>76</v>
      </c>
      <c r="F272" s="16" t="s">
        <v>87</v>
      </c>
      <c r="G272" s="16" t="s">
        <v>86</v>
      </c>
      <c r="H272" s="16" t="s">
        <v>17</v>
      </c>
      <c r="I272" s="24">
        <v>2000</v>
      </c>
      <c r="J272" s="24">
        <v>2000</v>
      </c>
      <c r="K272" s="24">
        <v>1529.07</v>
      </c>
      <c r="L272" s="68">
        <f t="shared" si="28"/>
        <v>76.453499999999991</v>
      </c>
      <c r="M272" s="6"/>
    </row>
    <row r="273" spans="2:13" s="5" customFormat="1" ht="63" outlineLevel="4" x14ac:dyDescent="0.3">
      <c r="B273" s="17" t="s">
        <v>162</v>
      </c>
      <c r="C273" s="18" t="s">
        <v>82</v>
      </c>
      <c r="D273" s="18" t="s">
        <v>163</v>
      </c>
      <c r="E273" s="18" t="s">
        <v>155</v>
      </c>
      <c r="F273" s="19" t="s">
        <v>155</v>
      </c>
      <c r="G273" s="19" t="s">
        <v>155</v>
      </c>
      <c r="H273" s="19" t="s">
        <v>155</v>
      </c>
      <c r="I273" s="20">
        <f>J273</f>
        <v>10000</v>
      </c>
      <c r="J273" s="20">
        <v>10000</v>
      </c>
      <c r="K273" s="20">
        <v>0</v>
      </c>
      <c r="L273" s="67">
        <f t="shared" si="28"/>
        <v>0</v>
      </c>
      <c r="M273" s="6"/>
    </row>
    <row r="274" spans="2:13" s="5" customFormat="1" ht="63" outlineLevel="5" x14ac:dyDescent="0.3">
      <c r="B274" s="17" t="s">
        <v>264</v>
      </c>
      <c r="C274" s="18" t="s">
        <v>82</v>
      </c>
      <c r="D274" s="18" t="s">
        <v>163</v>
      </c>
      <c r="E274" s="18" t="s">
        <v>60</v>
      </c>
      <c r="F274" s="19" t="s">
        <v>155</v>
      </c>
      <c r="G274" s="19" t="s">
        <v>155</v>
      </c>
      <c r="H274" s="19" t="s">
        <v>155</v>
      </c>
      <c r="I274" s="20">
        <f t="shared" ref="I274:I278" si="31">J274</f>
        <v>10000</v>
      </c>
      <c r="J274" s="20">
        <v>10000</v>
      </c>
      <c r="K274" s="20">
        <v>0</v>
      </c>
      <c r="L274" s="67">
        <f t="shared" si="28"/>
        <v>0</v>
      </c>
      <c r="M274" s="6"/>
    </row>
    <row r="275" spans="2:13" s="5" customFormat="1" ht="18.75" outlineLevel="6" x14ac:dyDescent="0.3">
      <c r="B275" s="17" t="s">
        <v>152</v>
      </c>
      <c r="C275" s="18" t="s">
        <v>82</v>
      </c>
      <c r="D275" s="18" t="s">
        <v>163</v>
      </c>
      <c r="E275" s="18" t="s">
        <v>60</v>
      </c>
      <c r="F275" s="18" t="s">
        <v>11</v>
      </c>
      <c r="G275" s="21" t="s">
        <v>155</v>
      </c>
      <c r="H275" s="21" t="s">
        <v>155</v>
      </c>
      <c r="I275" s="20">
        <f t="shared" si="31"/>
        <v>10000</v>
      </c>
      <c r="J275" s="20">
        <v>10000</v>
      </c>
      <c r="K275" s="20">
        <v>0</v>
      </c>
      <c r="L275" s="67">
        <f t="shared" si="28"/>
        <v>0</v>
      </c>
      <c r="M275" s="6"/>
    </row>
    <row r="276" spans="2:13" s="5" customFormat="1" ht="94.5" outlineLevel="6" x14ac:dyDescent="0.3">
      <c r="B276" s="22" t="s">
        <v>265</v>
      </c>
      <c r="C276" s="16" t="s">
        <v>82</v>
      </c>
      <c r="D276" s="16" t="s">
        <v>163</v>
      </c>
      <c r="E276" s="16" t="s">
        <v>60</v>
      </c>
      <c r="F276" s="16" t="s">
        <v>11</v>
      </c>
      <c r="G276" s="16" t="s">
        <v>88</v>
      </c>
      <c r="H276" s="23" t="s">
        <v>155</v>
      </c>
      <c r="I276" s="24">
        <f t="shared" si="31"/>
        <v>10000</v>
      </c>
      <c r="J276" s="24">
        <v>10000</v>
      </c>
      <c r="K276" s="24">
        <v>0</v>
      </c>
      <c r="L276" s="68">
        <f t="shared" ref="L276:L336" si="32">K276/J276*100</f>
        <v>0</v>
      </c>
      <c r="M276" s="6"/>
    </row>
    <row r="277" spans="2:13" s="7" customFormat="1" ht="47.25" outlineLevel="2" x14ac:dyDescent="0.3">
      <c r="B277" s="22" t="s">
        <v>185</v>
      </c>
      <c r="C277" s="16" t="s">
        <v>82</v>
      </c>
      <c r="D277" s="16" t="s">
        <v>163</v>
      </c>
      <c r="E277" s="16" t="s">
        <v>60</v>
      </c>
      <c r="F277" s="16" t="s">
        <v>11</v>
      </c>
      <c r="G277" s="16" t="s">
        <v>88</v>
      </c>
      <c r="H277" s="16" t="s">
        <v>16</v>
      </c>
      <c r="I277" s="24">
        <f t="shared" si="31"/>
        <v>10000</v>
      </c>
      <c r="J277" s="24">
        <v>10000</v>
      </c>
      <c r="K277" s="24">
        <v>0</v>
      </c>
      <c r="L277" s="68">
        <f t="shared" si="32"/>
        <v>0</v>
      </c>
      <c r="M277" s="8"/>
    </row>
    <row r="278" spans="2:13" s="7" customFormat="1" ht="47.25" outlineLevel="3" x14ac:dyDescent="0.3">
      <c r="B278" s="22" t="s">
        <v>186</v>
      </c>
      <c r="C278" s="16" t="s">
        <v>82</v>
      </c>
      <c r="D278" s="16" t="s">
        <v>163</v>
      </c>
      <c r="E278" s="16" t="s">
        <v>60</v>
      </c>
      <c r="F278" s="16" t="s">
        <v>11</v>
      </c>
      <c r="G278" s="16" t="s">
        <v>88</v>
      </c>
      <c r="H278" s="16" t="s">
        <v>17</v>
      </c>
      <c r="I278" s="24">
        <f t="shared" si="31"/>
        <v>10000</v>
      </c>
      <c r="J278" s="24">
        <v>10000</v>
      </c>
      <c r="K278" s="24">
        <v>0</v>
      </c>
      <c r="L278" s="68">
        <f t="shared" si="32"/>
        <v>0</v>
      </c>
      <c r="M278" s="8"/>
    </row>
    <row r="279" spans="2:13" s="5" customFormat="1" ht="47.25" outlineLevel="4" x14ac:dyDescent="0.3">
      <c r="B279" s="17" t="s">
        <v>89</v>
      </c>
      <c r="C279" s="18" t="s">
        <v>90</v>
      </c>
      <c r="D279" s="19" t="s">
        <v>155</v>
      </c>
      <c r="E279" s="19" t="s">
        <v>155</v>
      </c>
      <c r="F279" s="19" t="s">
        <v>155</v>
      </c>
      <c r="G279" s="19" t="s">
        <v>155</v>
      </c>
      <c r="H279" s="19" t="s">
        <v>155</v>
      </c>
      <c r="I279" s="20">
        <f>I280</f>
        <v>2158907</v>
      </c>
      <c r="J279" s="20">
        <f t="shared" ref="J279:K279" si="33">J280</f>
        <v>2253840.8199999998</v>
      </c>
      <c r="K279" s="39">
        <f t="shared" si="33"/>
        <v>2141954.2999999998</v>
      </c>
      <c r="L279" s="67">
        <f t="shared" si="32"/>
        <v>95.035739924170855</v>
      </c>
      <c r="M279" s="6"/>
    </row>
    <row r="280" spans="2:13" s="5" customFormat="1" ht="63" outlineLevel="5" x14ac:dyDescent="0.3">
      <c r="B280" s="17" t="s">
        <v>266</v>
      </c>
      <c r="C280" s="18" t="s">
        <v>90</v>
      </c>
      <c r="D280" s="18" t="s">
        <v>7</v>
      </c>
      <c r="E280" s="18" t="s">
        <v>10</v>
      </c>
      <c r="F280" s="19" t="s">
        <v>155</v>
      </c>
      <c r="G280" s="19" t="s">
        <v>155</v>
      </c>
      <c r="H280" s="19" t="s">
        <v>155</v>
      </c>
      <c r="I280" s="20">
        <f>I281</f>
        <v>2158907</v>
      </c>
      <c r="J280" s="20">
        <f t="shared" ref="J280:K280" si="34">J281</f>
        <v>2253840.8199999998</v>
      </c>
      <c r="K280" s="20">
        <f t="shared" si="34"/>
        <v>2141954.2999999998</v>
      </c>
      <c r="L280" s="67">
        <f t="shared" si="32"/>
        <v>95.035739924170855</v>
      </c>
      <c r="M280" s="6"/>
    </row>
    <row r="281" spans="2:13" s="5" customFormat="1" ht="47.25" outlineLevel="6" x14ac:dyDescent="0.3">
      <c r="B281" s="17" t="s">
        <v>267</v>
      </c>
      <c r="C281" s="18" t="s">
        <v>90</v>
      </c>
      <c r="D281" s="18" t="s">
        <v>7</v>
      </c>
      <c r="E281" s="18" t="s">
        <v>10</v>
      </c>
      <c r="F281" s="18" t="s">
        <v>91</v>
      </c>
      <c r="G281" s="21" t="s">
        <v>155</v>
      </c>
      <c r="H281" s="21" t="s">
        <v>155</v>
      </c>
      <c r="I281" s="39">
        <f>I282+I287+I290+I293</f>
        <v>2158907</v>
      </c>
      <c r="J281" s="39">
        <f t="shared" ref="J281" si="35">J282+J287+J290+J293</f>
        <v>2253840.8199999998</v>
      </c>
      <c r="K281" s="39">
        <f>K282+K287+K290+K293</f>
        <v>2141954.2999999998</v>
      </c>
      <c r="L281" s="67">
        <f t="shared" si="32"/>
        <v>95.035739924170855</v>
      </c>
      <c r="M281" s="6"/>
    </row>
    <row r="282" spans="2:13" s="7" customFormat="1" ht="47.25" x14ac:dyDescent="0.3">
      <c r="B282" s="22" t="s">
        <v>184</v>
      </c>
      <c r="C282" s="16" t="s">
        <v>90</v>
      </c>
      <c r="D282" s="16" t="s">
        <v>7</v>
      </c>
      <c r="E282" s="16" t="s">
        <v>10</v>
      </c>
      <c r="F282" s="16" t="s">
        <v>91</v>
      </c>
      <c r="G282" s="16" t="s">
        <v>15</v>
      </c>
      <c r="H282" s="23" t="s">
        <v>155</v>
      </c>
      <c r="I282" s="24">
        <v>2101894</v>
      </c>
      <c r="J282" s="24">
        <v>2101894</v>
      </c>
      <c r="K282" s="24">
        <v>1992007.48</v>
      </c>
      <c r="L282" s="68">
        <f t="shared" si="32"/>
        <v>94.772023708141333</v>
      </c>
      <c r="M282" s="8"/>
    </row>
    <row r="283" spans="2:13" s="7" customFormat="1" ht="94.5" outlineLevel="2" x14ac:dyDescent="0.3">
      <c r="B283" s="22" t="s">
        <v>182</v>
      </c>
      <c r="C283" s="16" t="s">
        <v>90</v>
      </c>
      <c r="D283" s="16" t="s">
        <v>7</v>
      </c>
      <c r="E283" s="16" t="s">
        <v>10</v>
      </c>
      <c r="F283" s="16" t="s">
        <v>91</v>
      </c>
      <c r="G283" s="16" t="s">
        <v>15</v>
      </c>
      <c r="H283" s="16" t="s">
        <v>12</v>
      </c>
      <c r="I283" s="24">
        <v>2014894</v>
      </c>
      <c r="J283" s="24">
        <v>2014894</v>
      </c>
      <c r="K283" s="24">
        <v>1912474.48</v>
      </c>
      <c r="L283" s="68">
        <f t="shared" si="32"/>
        <v>94.916878009463517</v>
      </c>
      <c r="M283" s="8"/>
    </row>
    <row r="284" spans="2:13" s="7" customFormat="1" ht="31.5" outlineLevel="3" x14ac:dyDescent="0.3">
      <c r="B284" s="22" t="s">
        <v>183</v>
      </c>
      <c r="C284" s="16" t="s">
        <v>90</v>
      </c>
      <c r="D284" s="16" t="s">
        <v>7</v>
      </c>
      <c r="E284" s="16" t="s">
        <v>10</v>
      </c>
      <c r="F284" s="16" t="s">
        <v>91</v>
      </c>
      <c r="G284" s="16" t="s">
        <v>15</v>
      </c>
      <c r="H284" s="16" t="s">
        <v>13</v>
      </c>
      <c r="I284" s="24">
        <v>2014894</v>
      </c>
      <c r="J284" s="24">
        <v>2014894</v>
      </c>
      <c r="K284" s="24">
        <v>1912474.48</v>
      </c>
      <c r="L284" s="68">
        <f t="shared" si="32"/>
        <v>94.916878009463517</v>
      </c>
      <c r="M284" s="8"/>
    </row>
    <row r="285" spans="2:13" s="5" customFormat="1" ht="47.25" outlineLevel="4" x14ac:dyDescent="0.3">
      <c r="B285" s="22" t="s">
        <v>185</v>
      </c>
      <c r="C285" s="16" t="s">
        <v>90</v>
      </c>
      <c r="D285" s="16" t="s">
        <v>7</v>
      </c>
      <c r="E285" s="16" t="s">
        <v>10</v>
      </c>
      <c r="F285" s="16" t="s">
        <v>91</v>
      </c>
      <c r="G285" s="16" t="s">
        <v>15</v>
      </c>
      <c r="H285" s="16" t="s">
        <v>16</v>
      </c>
      <c r="I285" s="24">
        <v>87000</v>
      </c>
      <c r="J285" s="24">
        <v>87000</v>
      </c>
      <c r="K285" s="24">
        <v>79533</v>
      </c>
      <c r="L285" s="68">
        <f t="shared" si="32"/>
        <v>91.41724137931034</v>
      </c>
      <c r="M285" s="6"/>
    </row>
    <row r="286" spans="2:13" s="5" customFormat="1" ht="47.25" outlineLevel="5" x14ac:dyDescent="0.3">
      <c r="B286" s="22" t="s">
        <v>186</v>
      </c>
      <c r="C286" s="16" t="s">
        <v>90</v>
      </c>
      <c r="D286" s="16" t="s">
        <v>7</v>
      </c>
      <c r="E286" s="16" t="s">
        <v>10</v>
      </c>
      <c r="F286" s="16" t="s">
        <v>91</v>
      </c>
      <c r="G286" s="16" t="s">
        <v>15</v>
      </c>
      <c r="H286" s="16" t="s">
        <v>17</v>
      </c>
      <c r="I286" s="24">
        <v>87000</v>
      </c>
      <c r="J286" s="24">
        <v>87000</v>
      </c>
      <c r="K286" s="24">
        <v>79533</v>
      </c>
      <c r="L286" s="68">
        <f t="shared" si="32"/>
        <v>91.41724137931034</v>
      </c>
      <c r="M286" s="6"/>
    </row>
    <row r="287" spans="2:13" s="5" customFormat="1" ht="47.25" outlineLevel="6" x14ac:dyDescent="0.3">
      <c r="B287" s="22" t="s">
        <v>268</v>
      </c>
      <c r="C287" s="16" t="s">
        <v>90</v>
      </c>
      <c r="D287" s="16" t="s">
        <v>7</v>
      </c>
      <c r="E287" s="16" t="s">
        <v>10</v>
      </c>
      <c r="F287" s="16" t="s">
        <v>91</v>
      </c>
      <c r="G287" s="16" t="s">
        <v>92</v>
      </c>
      <c r="H287" s="23" t="s">
        <v>155</v>
      </c>
      <c r="I287" s="24">
        <v>50000</v>
      </c>
      <c r="J287" s="24">
        <v>85400</v>
      </c>
      <c r="K287" s="24">
        <v>83400</v>
      </c>
      <c r="L287" s="68">
        <f t="shared" si="32"/>
        <v>97.658079625292743</v>
      </c>
      <c r="M287" s="6"/>
    </row>
    <row r="288" spans="2:13" s="5" customFormat="1" ht="47.25" outlineLevel="4" x14ac:dyDescent="0.3">
      <c r="B288" s="22" t="s">
        <v>185</v>
      </c>
      <c r="C288" s="16" t="s">
        <v>90</v>
      </c>
      <c r="D288" s="16" t="s">
        <v>7</v>
      </c>
      <c r="E288" s="16" t="s">
        <v>10</v>
      </c>
      <c r="F288" s="16" t="s">
        <v>91</v>
      </c>
      <c r="G288" s="16" t="s">
        <v>92</v>
      </c>
      <c r="H288" s="16" t="s">
        <v>16</v>
      </c>
      <c r="I288" s="24">
        <v>50000</v>
      </c>
      <c r="J288" s="24">
        <v>85400</v>
      </c>
      <c r="K288" s="24">
        <v>83400</v>
      </c>
      <c r="L288" s="68">
        <f t="shared" si="32"/>
        <v>97.658079625292743</v>
      </c>
      <c r="M288" s="6"/>
    </row>
    <row r="289" spans="2:13" s="5" customFormat="1" ht="47.25" outlineLevel="5" x14ac:dyDescent="0.3">
      <c r="B289" s="22" t="s">
        <v>186</v>
      </c>
      <c r="C289" s="16" t="s">
        <v>90</v>
      </c>
      <c r="D289" s="16" t="s">
        <v>7</v>
      </c>
      <c r="E289" s="16" t="s">
        <v>10</v>
      </c>
      <c r="F289" s="16" t="s">
        <v>91</v>
      </c>
      <c r="G289" s="16" t="s">
        <v>92</v>
      </c>
      <c r="H289" s="16" t="s">
        <v>17</v>
      </c>
      <c r="I289" s="24">
        <v>50000</v>
      </c>
      <c r="J289" s="24">
        <v>85400</v>
      </c>
      <c r="K289" s="24">
        <v>83400</v>
      </c>
      <c r="L289" s="68">
        <f t="shared" si="32"/>
        <v>97.658079625292743</v>
      </c>
      <c r="M289" s="6"/>
    </row>
    <row r="290" spans="2:13" s="5" customFormat="1" ht="94.5" outlineLevel="6" x14ac:dyDescent="0.3">
      <c r="B290" s="22" t="s">
        <v>188</v>
      </c>
      <c r="C290" s="16" t="s">
        <v>90</v>
      </c>
      <c r="D290" s="16" t="s">
        <v>7</v>
      </c>
      <c r="E290" s="16" t="s">
        <v>10</v>
      </c>
      <c r="F290" s="16" t="s">
        <v>91</v>
      </c>
      <c r="G290" s="16" t="s">
        <v>189</v>
      </c>
      <c r="H290" s="23" t="s">
        <v>155</v>
      </c>
      <c r="I290" s="24">
        <v>0</v>
      </c>
      <c r="J290" s="24">
        <v>59533.82</v>
      </c>
      <c r="K290" s="24">
        <v>59533.82</v>
      </c>
      <c r="L290" s="68">
        <f t="shared" si="32"/>
        <v>100</v>
      </c>
      <c r="M290" s="6"/>
    </row>
    <row r="291" spans="2:13" s="5" customFormat="1" ht="94.5" outlineLevel="4" x14ac:dyDescent="0.3">
      <c r="B291" s="22" t="s">
        <v>182</v>
      </c>
      <c r="C291" s="16" t="s">
        <v>90</v>
      </c>
      <c r="D291" s="16" t="s">
        <v>7</v>
      </c>
      <c r="E291" s="16" t="s">
        <v>10</v>
      </c>
      <c r="F291" s="16" t="s">
        <v>91</v>
      </c>
      <c r="G291" s="16" t="s">
        <v>189</v>
      </c>
      <c r="H291" s="16" t="s">
        <v>12</v>
      </c>
      <c r="I291" s="24">
        <v>0</v>
      </c>
      <c r="J291" s="24">
        <v>59533.82</v>
      </c>
      <c r="K291" s="24">
        <v>59533.82</v>
      </c>
      <c r="L291" s="68">
        <f t="shared" si="32"/>
        <v>100</v>
      </c>
      <c r="M291" s="6"/>
    </row>
    <row r="292" spans="2:13" s="5" customFormat="1" ht="31.5" outlineLevel="5" x14ac:dyDescent="0.3">
      <c r="B292" s="22" t="s">
        <v>183</v>
      </c>
      <c r="C292" s="16" t="s">
        <v>90</v>
      </c>
      <c r="D292" s="16" t="s">
        <v>7</v>
      </c>
      <c r="E292" s="16" t="s">
        <v>10</v>
      </c>
      <c r="F292" s="16" t="s">
        <v>91</v>
      </c>
      <c r="G292" s="16" t="s">
        <v>189</v>
      </c>
      <c r="H292" s="16" t="s">
        <v>13</v>
      </c>
      <c r="I292" s="24">
        <v>0</v>
      </c>
      <c r="J292" s="24">
        <v>59533.82</v>
      </c>
      <c r="K292" s="24">
        <v>59533.82</v>
      </c>
      <c r="L292" s="68">
        <f t="shared" si="32"/>
        <v>100</v>
      </c>
      <c r="M292" s="6"/>
    </row>
    <row r="293" spans="2:13" s="5" customFormat="1" ht="94.5" outlineLevel="6" x14ac:dyDescent="0.3">
      <c r="B293" s="22" t="s">
        <v>269</v>
      </c>
      <c r="C293" s="16" t="s">
        <v>90</v>
      </c>
      <c r="D293" s="16" t="s">
        <v>7</v>
      </c>
      <c r="E293" s="16" t="s">
        <v>10</v>
      </c>
      <c r="F293" s="16" t="s">
        <v>91</v>
      </c>
      <c r="G293" s="16" t="s">
        <v>93</v>
      </c>
      <c r="H293" s="23" t="s">
        <v>155</v>
      </c>
      <c r="I293" s="24">
        <v>7013</v>
      </c>
      <c r="J293" s="24">
        <v>7013</v>
      </c>
      <c r="K293" s="24">
        <v>7013</v>
      </c>
      <c r="L293" s="68">
        <f t="shared" si="32"/>
        <v>100</v>
      </c>
      <c r="M293" s="6"/>
    </row>
    <row r="294" spans="2:13" s="5" customFormat="1" ht="47.25" outlineLevel="5" x14ac:dyDescent="0.3">
      <c r="B294" s="22" t="s">
        <v>185</v>
      </c>
      <c r="C294" s="16" t="s">
        <v>90</v>
      </c>
      <c r="D294" s="16" t="s">
        <v>7</v>
      </c>
      <c r="E294" s="16" t="s">
        <v>10</v>
      </c>
      <c r="F294" s="16" t="s">
        <v>91</v>
      </c>
      <c r="G294" s="16" t="s">
        <v>93</v>
      </c>
      <c r="H294" s="16" t="s">
        <v>16</v>
      </c>
      <c r="I294" s="24">
        <v>7013</v>
      </c>
      <c r="J294" s="24">
        <v>7013</v>
      </c>
      <c r="K294" s="24">
        <v>7013</v>
      </c>
      <c r="L294" s="68">
        <f t="shared" si="32"/>
        <v>100</v>
      </c>
      <c r="M294" s="6"/>
    </row>
    <row r="295" spans="2:13" s="5" customFormat="1" ht="47.25" outlineLevel="6" x14ac:dyDescent="0.3">
      <c r="B295" s="22" t="s">
        <v>186</v>
      </c>
      <c r="C295" s="16" t="s">
        <v>90</v>
      </c>
      <c r="D295" s="16" t="s">
        <v>7</v>
      </c>
      <c r="E295" s="16" t="s">
        <v>10</v>
      </c>
      <c r="F295" s="16" t="s">
        <v>91</v>
      </c>
      <c r="G295" s="16" t="s">
        <v>93</v>
      </c>
      <c r="H295" s="16" t="s">
        <v>17</v>
      </c>
      <c r="I295" s="24">
        <v>7013</v>
      </c>
      <c r="J295" s="24">
        <v>7013</v>
      </c>
      <c r="K295" s="24">
        <v>7013</v>
      </c>
      <c r="L295" s="68">
        <f t="shared" si="32"/>
        <v>100</v>
      </c>
      <c r="M295" s="6"/>
    </row>
    <row r="296" spans="2:13" s="5" customFormat="1" ht="31.5" outlineLevel="3" x14ac:dyDescent="0.3">
      <c r="B296" s="17" t="s">
        <v>94</v>
      </c>
      <c r="C296" s="18" t="s">
        <v>95</v>
      </c>
      <c r="D296" s="19" t="s">
        <v>155</v>
      </c>
      <c r="E296" s="19" t="s">
        <v>155</v>
      </c>
      <c r="F296" s="19" t="s">
        <v>155</v>
      </c>
      <c r="G296" s="19" t="s">
        <v>155</v>
      </c>
      <c r="H296" s="19" t="s">
        <v>155</v>
      </c>
      <c r="I296" s="20">
        <f>I302+I320+I372+I377+I382+I387+I392+I297</f>
        <v>238081243.63999999</v>
      </c>
      <c r="J296" s="20">
        <f>J302+J320+J372+J377+J382+J387+J392+J297</f>
        <v>393031997.86999995</v>
      </c>
      <c r="K296" s="39">
        <f>K302+K320+K372+K377+K382+K387+K392+K297</f>
        <v>349844658.87999994</v>
      </c>
      <c r="L296" s="67">
        <f t="shared" si="32"/>
        <v>89.011749876842146</v>
      </c>
      <c r="M296" s="6"/>
    </row>
    <row r="297" spans="2:13" s="5" customFormat="1" ht="31.5" outlineLevel="3" x14ac:dyDescent="0.3">
      <c r="B297" s="26" t="s">
        <v>360</v>
      </c>
      <c r="C297" s="12" t="s">
        <v>95</v>
      </c>
      <c r="D297" s="12" t="s">
        <v>7</v>
      </c>
      <c r="E297" s="12" t="s">
        <v>6</v>
      </c>
      <c r="F297" s="19" t="s">
        <v>155</v>
      </c>
      <c r="G297" s="19" t="s">
        <v>155</v>
      </c>
      <c r="H297" s="19" t="s">
        <v>155</v>
      </c>
      <c r="I297" s="20">
        <f>I298</f>
        <v>0</v>
      </c>
      <c r="J297" s="20">
        <f t="shared" ref="J297:L297" si="36">J298</f>
        <v>48066.1</v>
      </c>
      <c r="K297" s="20">
        <f t="shared" si="36"/>
        <v>48066.1</v>
      </c>
      <c r="L297" s="67">
        <f t="shared" si="36"/>
        <v>100</v>
      </c>
      <c r="M297" s="6"/>
    </row>
    <row r="298" spans="2:13" s="5" customFormat="1" ht="31.5" outlineLevel="3" x14ac:dyDescent="0.3">
      <c r="B298" s="26" t="s">
        <v>221</v>
      </c>
      <c r="C298" s="12" t="s">
        <v>95</v>
      </c>
      <c r="D298" s="12" t="s">
        <v>7</v>
      </c>
      <c r="E298" s="12" t="s">
        <v>6</v>
      </c>
      <c r="F298" s="12" t="s">
        <v>49</v>
      </c>
      <c r="G298" s="28" t="s">
        <v>155</v>
      </c>
      <c r="H298" s="28" t="s">
        <v>155</v>
      </c>
      <c r="I298" s="20">
        <v>0</v>
      </c>
      <c r="J298" s="20">
        <f>J299</f>
        <v>48066.1</v>
      </c>
      <c r="K298" s="20">
        <f t="shared" ref="K298:L298" si="37">K299</f>
        <v>48066.1</v>
      </c>
      <c r="L298" s="67">
        <f t="shared" si="37"/>
        <v>100</v>
      </c>
      <c r="M298" s="6"/>
    </row>
    <row r="299" spans="2:13" s="5" customFormat="1" ht="63" outlineLevel="3" x14ac:dyDescent="0.3">
      <c r="B299" s="25" t="s">
        <v>286</v>
      </c>
      <c r="C299" s="29" t="s">
        <v>95</v>
      </c>
      <c r="D299" s="29" t="s">
        <v>7</v>
      </c>
      <c r="E299" s="29" t="s">
        <v>6</v>
      </c>
      <c r="F299" s="29" t="s">
        <v>49</v>
      </c>
      <c r="G299" s="29" t="s">
        <v>112</v>
      </c>
      <c r="H299" s="30" t="s">
        <v>155</v>
      </c>
      <c r="I299" s="24">
        <v>0</v>
      </c>
      <c r="J299" s="24">
        <v>48066.1</v>
      </c>
      <c r="K299" s="24">
        <v>48066.1</v>
      </c>
      <c r="L299" s="68">
        <f t="shared" ref="L299:L301" si="38">K299/J299*100</f>
        <v>100</v>
      </c>
      <c r="M299" s="6"/>
    </row>
    <row r="300" spans="2:13" s="5" customFormat="1" ht="47.25" outlineLevel="3" x14ac:dyDescent="0.3">
      <c r="B300" s="25" t="s">
        <v>230</v>
      </c>
      <c r="C300" s="29" t="s">
        <v>95</v>
      </c>
      <c r="D300" s="29" t="s">
        <v>7</v>
      </c>
      <c r="E300" s="29" t="s">
        <v>6</v>
      </c>
      <c r="F300" s="29" t="s">
        <v>49</v>
      </c>
      <c r="G300" s="29" t="s">
        <v>112</v>
      </c>
      <c r="H300" s="29" t="s">
        <v>58</v>
      </c>
      <c r="I300" s="24">
        <v>0</v>
      </c>
      <c r="J300" s="24">
        <v>48066.1</v>
      </c>
      <c r="K300" s="24">
        <v>48066.1</v>
      </c>
      <c r="L300" s="68">
        <f t="shared" si="38"/>
        <v>100</v>
      </c>
      <c r="M300" s="6"/>
    </row>
    <row r="301" spans="2:13" s="5" customFormat="1" ht="18.75" outlineLevel="3" x14ac:dyDescent="0.3">
      <c r="B301" s="25" t="s">
        <v>231</v>
      </c>
      <c r="C301" s="29" t="s">
        <v>95</v>
      </c>
      <c r="D301" s="29" t="s">
        <v>7</v>
      </c>
      <c r="E301" s="29" t="s">
        <v>6</v>
      </c>
      <c r="F301" s="29" t="s">
        <v>49</v>
      </c>
      <c r="G301" s="29" t="s">
        <v>112</v>
      </c>
      <c r="H301" s="29" t="s">
        <v>59</v>
      </c>
      <c r="I301" s="24">
        <v>0</v>
      </c>
      <c r="J301" s="24">
        <v>48066.1</v>
      </c>
      <c r="K301" s="24">
        <v>48066.1</v>
      </c>
      <c r="L301" s="68">
        <f t="shared" si="38"/>
        <v>100</v>
      </c>
      <c r="M301" s="6"/>
    </row>
    <row r="302" spans="2:13" s="5" customFormat="1" ht="47.25" outlineLevel="4" x14ac:dyDescent="0.3">
      <c r="B302" s="17" t="s">
        <v>270</v>
      </c>
      <c r="C302" s="18" t="s">
        <v>95</v>
      </c>
      <c r="D302" s="18" t="s">
        <v>7</v>
      </c>
      <c r="E302" s="18" t="s">
        <v>10</v>
      </c>
      <c r="F302" s="19" t="s">
        <v>155</v>
      </c>
      <c r="G302" s="19" t="s">
        <v>155</v>
      </c>
      <c r="H302" s="19" t="s">
        <v>155</v>
      </c>
      <c r="I302" s="20">
        <f>I303</f>
        <v>37177865.229999997</v>
      </c>
      <c r="J302" s="20">
        <f t="shared" ref="J302:K302" si="39">J303</f>
        <v>38985220.469999999</v>
      </c>
      <c r="K302" s="20">
        <f t="shared" si="39"/>
        <v>38326776.030000001</v>
      </c>
      <c r="L302" s="67">
        <f t="shared" si="32"/>
        <v>98.311040871227888</v>
      </c>
      <c r="M302" s="6"/>
    </row>
    <row r="303" spans="2:13" s="5" customFormat="1" ht="31.5" outlineLevel="5" x14ac:dyDescent="0.3">
      <c r="B303" s="17" t="s">
        <v>221</v>
      </c>
      <c r="C303" s="18" t="s">
        <v>95</v>
      </c>
      <c r="D303" s="18" t="s">
        <v>7</v>
      </c>
      <c r="E303" s="18" t="s">
        <v>10</v>
      </c>
      <c r="F303" s="18" t="s">
        <v>49</v>
      </c>
      <c r="G303" s="21" t="s">
        <v>155</v>
      </c>
      <c r="H303" s="21" t="s">
        <v>155</v>
      </c>
      <c r="I303" s="20">
        <f>I304+I310+I307+I317</f>
        <v>37177865.229999997</v>
      </c>
      <c r="J303" s="20">
        <f>J304+J310+J307+J317</f>
        <v>38985220.469999999</v>
      </c>
      <c r="K303" s="20">
        <f>K304+K310+K307+K317</f>
        <v>38326776.030000001</v>
      </c>
      <c r="L303" s="67">
        <f t="shared" si="32"/>
        <v>98.311040871227888</v>
      </c>
      <c r="M303" s="6"/>
    </row>
    <row r="304" spans="2:13" s="5" customFormat="1" ht="47.25" outlineLevel="6" x14ac:dyDescent="0.3">
      <c r="B304" s="22" t="s">
        <v>184</v>
      </c>
      <c r="C304" s="16" t="s">
        <v>95</v>
      </c>
      <c r="D304" s="16" t="s">
        <v>7</v>
      </c>
      <c r="E304" s="16" t="s">
        <v>10</v>
      </c>
      <c r="F304" s="16" t="s">
        <v>49</v>
      </c>
      <c r="G304" s="16" t="s">
        <v>15</v>
      </c>
      <c r="H304" s="23" t="s">
        <v>155</v>
      </c>
      <c r="I304" s="24">
        <v>792294</v>
      </c>
      <c r="J304" s="24">
        <v>921942</v>
      </c>
      <c r="K304" s="24">
        <v>913896.41</v>
      </c>
      <c r="L304" s="68">
        <f t="shared" si="32"/>
        <v>99.127321458399777</v>
      </c>
      <c r="M304" s="6"/>
    </row>
    <row r="305" spans="2:13" s="5" customFormat="1" ht="94.5" outlineLevel="4" x14ac:dyDescent="0.3">
      <c r="B305" s="22" t="s">
        <v>182</v>
      </c>
      <c r="C305" s="16" t="s">
        <v>95</v>
      </c>
      <c r="D305" s="16" t="s">
        <v>7</v>
      </c>
      <c r="E305" s="16" t="s">
        <v>10</v>
      </c>
      <c r="F305" s="16" t="s">
        <v>49</v>
      </c>
      <c r="G305" s="16" t="s">
        <v>15</v>
      </c>
      <c r="H305" s="16" t="s">
        <v>12</v>
      </c>
      <c r="I305" s="24">
        <v>792294</v>
      </c>
      <c r="J305" s="24">
        <v>921942</v>
      </c>
      <c r="K305" s="24">
        <v>913896.41</v>
      </c>
      <c r="L305" s="68">
        <f t="shared" si="32"/>
        <v>99.127321458399777</v>
      </c>
      <c r="M305" s="6"/>
    </row>
    <row r="306" spans="2:13" s="5" customFormat="1" ht="31.5" outlineLevel="5" x14ac:dyDescent="0.3">
      <c r="B306" s="22" t="s">
        <v>183</v>
      </c>
      <c r="C306" s="16" t="s">
        <v>95</v>
      </c>
      <c r="D306" s="16" t="s">
        <v>7</v>
      </c>
      <c r="E306" s="16" t="s">
        <v>10</v>
      </c>
      <c r="F306" s="16" t="s">
        <v>49</v>
      </c>
      <c r="G306" s="16" t="s">
        <v>15</v>
      </c>
      <c r="H306" s="16" t="s">
        <v>13</v>
      </c>
      <c r="I306" s="24">
        <v>792294</v>
      </c>
      <c r="J306" s="24">
        <v>921942</v>
      </c>
      <c r="K306" s="24">
        <v>913896.41</v>
      </c>
      <c r="L306" s="68">
        <f t="shared" si="32"/>
        <v>99.127321458399777</v>
      </c>
      <c r="M306" s="6"/>
    </row>
    <row r="307" spans="2:13" s="5" customFormat="1" ht="31.5" outlineLevel="6" x14ac:dyDescent="0.3">
      <c r="B307" s="22" t="s">
        <v>271</v>
      </c>
      <c r="C307" s="16" t="s">
        <v>95</v>
      </c>
      <c r="D307" s="16" t="s">
        <v>7</v>
      </c>
      <c r="E307" s="16" t="s">
        <v>10</v>
      </c>
      <c r="F307" s="16" t="s">
        <v>49</v>
      </c>
      <c r="G307" s="16" t="s">
        <v>98</v>
      </c>
      <c r="H307" s="23" t="s">
        <v>155</v>
      </c>
      <c r="I307" s="24">
        <v>2267126.23</v>
      </c>
      <c r="J307" s="24">
        <v>2492755.23</v>
      </c>
      <c r="K307" s="24">
        <v>2478572.9900000002</v>
      </c>
      <c r="L307" s="68">
        <f t="shared" si="32"/>
        <v>99.431061669059275</v>
      </c>
      <c r="M307" s="6"/>
    </row>
    <row r="308" spans="2:13" s="5" customFormat="1" ht="47.25" outlineLevel="4" x14ac:dyDescent="0.3">
      <c r="B308" s="22" t="s">
        <v>230</v>
      </c>
      <c r="C308" s="16" t="s">
        <v>95</v>
      </c>
      <c r="D308" s="16" t="s">
        <v>7</v>
      </c>
      <c r="E308" s="16" t="s">
        <v>10</v>
      </c>
      <c r="F308" s="16" t="s">
        <v>49</v>
      </c>
      <c r="G308" s="16" t="s">
        <v>98</v>
      </c>
      <c r="H308" s="16" t="s">
        <v>58</v>
      </c>
      <c r="I308" s="24">
        <v>2267126.23</v>
      </c>
      <c r="J308" s="24">
        <v>2492755.23</v>
      </c>
      <c r="K308" s="24">
        <v>2478572.9900000002</v>
      </c>
      <c r="L308" s="68">
        <f t="shared" si="32"/>
        <v>99.431061669059275</v>
      </c>
      <c r="M308" s="6"/>
    </row>
    <row r="309" spans="2:13" s="5" customFormat="1" ht="18.75" outlineLevel="5" x14ac:dyDescent="0.3">
      <c r="B309" s="22" t="s">
        <v>231</v>
      </c>
      <c r="C309" s="16" t="s">
        <v>95</v>
      </c>
      <c r="D309" s="16" t="s">
        <v>7</v>
      </c>
      <c r="E309" s="16" t="s">
        <v>10</v>
      </c>
      <c r="F309" s="16" t="s">
        <v>49</v>
      </c>
      <c r="G309" s="16" t="s">
        <v>98</v>
      </c>
      <c r="H309" s="16" t="s">
        <v>59</v>
      </c>
      <c r="I309" s="24">
        <v>2267126.23</v>
      </c>
      <c r="J309" s="24">
        <v>2492755.23</v>
      </c>
      <c r="K309" s="24">
        <v>2478572.9900000002</v>
      </c>
      <c r="L309" s="68">
        <f t="shared" si="32"/>
        <v>99.431061669059275</v>
      </c>
      <c r="M309" s="6"/>
    </row>
    <row r="310" spans="2:13" s="5" customFormat="1" ht="63" outlineLevel="6" x14ac:dyDescent="0.3">
      <c r="B310" s="22" t="s">
        <v>272</v>
      </c>
      <c r="C310" s="16" t="s">
        <v>95</v>
      </c>
      <c r="D310" s="16" t="s">
        <v>7</v>
      </c>
      <c r="E310" s="16" t="s">
        <v>10</v>
      </c>
      <c r="F310" s="16" t="s">
        <v>49</v>
      </c>
      <c r="G310" s="16" t="s">
        <v>99</v>
      </c>
      <c r="H310" s="23" t="s">
        <v>155</v>
      </c>
      <c r="I310" s="24">
        <v>34118445</v>
      </c>
      <c r="J310" s="24">
        <v>35541541.57</v>
      </c>
      <c r="K310" s="24">
        <v>34905324.960000001</v>
      </c>
      <c r="L310" s="68">
        <f t="shared" si="32"/>
        <v>98.209935242265857</v>
      </c>
      <c r="M310" s="6"/>
    </row>
    <row r="311" spans="2:13" s="5" customFormat="1" ht="94.5" outlineLevel="4" x14ac:dyDescent="0.3">
      <c r="B311" s="22" t="s">
        <v>182</v>
      </c>
      <c r="C311" s="16" t="s">
        <v>95</v>
      </c>
      <c r="D311" s="16" t="s">
        <v>7</v>
      </c>
      <c r="E311" s="16" t="s">
        <v>10</v>
      </c>
      <c r="F311" s="16" t="s">
        <v>49</v>
      </c>
      <c r="G311" s="16" t="s">
        <v>99</v>
      </c>
      <c r="H311" s="16" t="s">
        <v>12</v>
      </c>
      <c r="I311" s="24">
        <v>33425527</v>
      </c>
      <c r="J311" s="24">
        <v>33988427</v>
      </c>
      <c r="K311" s="24">
        <v>33869898.729999997</v>
      </c>
      <c r="L311" s="68">
        <f t="shared" si="32"/>
        <v>99.651268739209371</v>
      </c>
      <c r="M311" s="6"/>
    </row>
    <row r="312" spans="2:13" s="5" customFormat="1" ht="31.5" outlineLevel="5" x14ac:dyDescent="0.3">
      <c r="B312" s="22" t="s">
        <v>183</v>
      </c>
      <c r="C312" s="16" t="s">
        <v>95</v>
      </c>
      <c r="D312" s="16" t="s">
        <v>7</v>
      </c>
      <c r="E312" s="16" t="s">
        <v>10</v>
      </c>
      <c r="F312" s="16" t="s">
        <v>49</v>
      </c>
      <c r="G312" s="16" t="s">
        <v>99</v>
      </c>
      <c r="H312" s="16" t="s">
        <v>13</v>
      </c>
      <c r="I312" s="24">
        <v>33425527</v>
      </c>
      <c r="J312" s="24">
        <v>33988427</v>
      </c>
      <c r="K312" s="24">
        <v>33869898.729999997</v>
      </c>
      <c r="L312" s="68">
        <f t="shared" si="32"/>
        <v>99.651268739209371</v>
      </c>
      <c r="M312" s="6"/>
    </row>
    <row r="313" spans="2:13" s="5" customFormat="1" ht="47.25" outlineLevel="6" x14ac:dyDescent="0.3">
      <c r="B313" s="22" t="s">
        <v>185</v>
      </c>
      <c r="C313" s="16" t="s">
        <v>95</v>
      </c>
      <c r="D313" s="16" t="s">
        <v>7</v>
      </c>
      <c r="E313" s="16" t="s">
        <v>10</v>
      </c>
      <c r="F313" s="16" t="s">
        <v>49</v>
      </c>
      <c r="G313" s="16" t="s">
        <v>99</v>
      </c>
      <c r="H313" s="16" t="s">
        <v>16</v>
      </c>
      <c r="I313" s="24">
        <v>677466</v>
      </c>
      <c r="J313" s="24">
        <v>1550972</v>
      </c>
      <c r="K313" s="24">
        <v>1034045.66</v>
      </c>
      <c r="L313" s="68">
        <f t="shared" si="32"/>
        <v>66.670814173305516</v>
      </c>
      <c r="M313" s="6"/>
    </row>
    <row r="314" spans="2:13" s="5" customFormat="1" ht="47.25" outlineLevel="4" x14ac:dyDescent="0.3">
      <c r="B314" s="22" t="s">
        <v>186</v>
      </c>
      <c r="C314" s="16" t="s">
        <v>95</v>
      </c>
      <c r="D314" s="16" t="s">
        <v>7</v>
      </c>
      <c r="E314" s="16" t="s">
        <v>10</v>
      </c>
      <c r="F314" s="16" t="s">
        <v>49</v>
      </c>
      <c r="G314" s="16" t="s">
        <v>99</v>
      </c>
      <c r="H314" s="16" t="s">
        <v>17</v>
      </c>
      <c r="I314" s="24">
        <v>677466</v>
      </c>
      <c r="J314" s="24">
        <v>1550972</v>
      </c>
      <c r="K314" s="24">
        <v>1034045.66</v>
      </c>
      <c r="L314" s="68">
        <f t="shared" si="32"/>
        <v>66.670814173305516</v>
      </c>
      <c r="M314" s="6"/>
    </row>
    <row r="315" spans="2:13" s="5" customFormat="1" ht="18.75" outlineLevel="5" x14ac:dyDescent="0.3">
      <c r="B315" s="22" t="s">
        <v>149</v>
      </c>
      <c r="C315" s="16" t="s">
        <v>95</v>
      </c>
      <c r="D315" s="16" t="s">
        <v>7</v>
      </c>
      <c r="E315" s="16" t="s">
        <v>10</v>
      </c>
      <c r="F315" s="16" t="s">
        <v>49</v>
      </c>
      <c r="G315" s="16" t="s">
        <v>99</v>
      </c>
      <c r="H315" s="16" t="s">
        <v>18</v>
      </c>
      <c r="I315" s="24">
        <v>15452</v>
      </c>
      <c r="J315" s="24">
        <v>2142.5700000000002</v>
      </c>
      <c r="K315" s="24">
        <v>1380.57</v>
      </c>
      <c r="L315" s="68">
        <f t="shared" si="32"/>
        <v>64.435234321399065</v>
      </c>
      <c r="M315" s="6"/>
    </row>
    <row r="316" spans="2:13" s="5" customFormat="1" ht="18.75" outlineLevel="6" x14ac:dyDescent="0.3">
      <c r="B316" s="22" t="s">
        <v>150</v>
      </c>
      <c r="C316" s="16" t="s">
        <v>95</v>
      </c>
      <c r="D316" s="16" t="s">
        <v>7</v>
      </c>
      <c r="E316" s="16" t="s">
        <v>10</v>
      </c>
      <c r="F316" s="16" t="s">
        <v>49</v>
      </c>
      <c r="G316" s="16" t="s">
        <v>99</v>
      </c>
      <c r="H316" s="16" t="s">
        <v>19</v>
      </c>
      <c r="I316" s="24">
        <v>15452</v>
      </c>
      <c r="J316" s="24">
        <v>2142.5700000000002</v>
      </c>
      <c r="K316" s="24">
        <v>1380.57</v>
      </c>
      <c r="L316" s="68">
        <f t="shared" si="32"/>
        <v>64.435234321399065</v>
      </c>
      <c r="M316" s="6"/>
    </row>
    <row r="317" spans="2:13" s="5" customFormat="1" ht="94.5" outlineLevel="5" x14ac:dyDescent="0.3">
      <c r="B317" s="22" t="s">
        <v>188</v>
      </c>
      <c r="C317" s="16" t="s">
        <v>95</v>
      </c>
      <c r="D317" s="16" t="s">
        <v>7</v>
      </c>
      <c r="E317" s="16" t="s">
        <v>10</v>
      </c>
      <c r="F317" s="16" t="s">
        <v>49</v>
      </c>
      <c r="G317" s="16" t="s">
        <v>189</v>
      </c>
      <c r="H317" s="23" t="s">
        <v>155</v>
      </c>
      <c r="I317" s="24">
        <v>0</v>
      </c>
      <c r="J317" s="24">
        <v>28981.67</v>
      </c>
      <c r="K317" s="24">
        <v>28981.67</v>
      </c>
      <c r="L317" s="68">
        <f t="shared" si="32"/>
        <v>100</v>
      </c>
      <c r="M317" s="6"/>
    </row>
    <row r="318" spans="2:13" s="5" customFormat="1" ht="94.5" outlineLevel="6" x14ac:dyDescent="0.3">
      <c r="B318" s="22" t="s">
        <v>182</v>
      </c>
      <c r="C318" s="16" t="s">
        <v>95</v>
      </c>
      <c r="D318" s="16" t="s">
        <v>7</v>
      </c>
      <c r="E318" s="16" t="s">
        <v>10</v>
      </c>
      <c r="F318" s="16" t="s">
        <v>49</v>
      </c>
      <c r="G318" s="16" t="s">
        <v>189</v>
      </c>
      <c r="H318" s="16" t="s">
        <v>12</v>
      </c>
      <c r="I318" s="24">
        <v>0</v>
      </c>
      <c r="J318" s="24">
        <v>28981.67</v>
      </c>
      <c r="K318" s="24">
        <v>28981.67</v>
      </c>
      <c r="L318" s="68">
        <f t="shared" si="32"/>
        <v>100</v>
      </c>
      <c r="M318" s="6"/>
    </row>
    <row r="319" spans="2:13" s="5" customFormat="1" ht="31.5" outlineLevel="5" x14ac:dyDescent="0.3">
      <c r="B319" s="22" t="s">
        <v>183</v>
      </c>
      <c r="C319" s="16" t="s">
        <v>95</v>
      </c>
      <c r="D319" s="16" t="s">
        <v>7</v>
      </c>
      <c r="E319" s="16" t="s">
        <v>10</v>
      </c>
      <c r="F319" s="16" t="s">
        <v>49</v>
      </c>
      <c r="G319" s="16" t="s">
        <v>189</v>
      </c>
      <c r="H319" s="16" t="s">
        <v>13</v>
      </c>
      <c r="I319" s="24">
        <v>0</v>
      </c>
      <c r="J319" s="24">
        <v>28981.67</v>
      </c>
      <c r="K319" s="24">
        <v>28981.67</v>
      </c>
      <c r="L319" s="68">
        <f t="shared" si="32"/>
        <v>100</v>
      </c>
      <c r="M319" s="6"/>
    </row>
    <row r="320" spans="2:13" s="5" customFormat="1" ht="63" outlineLevel="6" x14ac:dyDescent="0.3">
      <c r="B320" s="17" t="s">
        <v>273</v>
      </c>
      <c r="C320" s="18" t="s">
        <v>95</v>
      </c>
      <c r="D320" s="18" t="s">
        <v>7</v>
      </c>
      <c r="E320" s="18" t="s">
        <v>29</v>
      </c>
      <c r="F320" s="19" t="s">
        <v>155</v>
      </c>
      <c r="G320" s="19" t="s">
        <v>155</v>
      </c>
      <c r="H320" s="19" t="s">
        <v>155</v>
      </c>
      <c r="I320" s="20">
        <f>I321+I368</f>
        <v>199859512.06999999</v>
      </c>
      <c r="J320" s="20">
        <f>J321+J368</f>
        <v>237189063.46000001</v>
      </c>
      <c r="K320" s="20">
        <f>K321+K368</f>
        <v>234903684.02999997</v>
      </c>
      <c r="L320" s="67">
        <f t="shared" si="32"/>
        <v>99.036473521729036</v>
      </c>
      <c r="M320" s="6"/>
    </row>
    <row r="321" spans="2:13" s="7" customFormat="1" ht="31.5" outlineLevel="2" x14ac:dyDescent="0.3">
      <c r="B321" s="17" t="s">
        <v>221</v>
      </c>
      <c r="C321" s="18" t="s">
        <v>95</v>
      </c>
      <c r="D321" s="18" t="s">
        <v>7</v>
      </c>
      <c r="E321" s="18" t="s">
        <v>29</v>
      </c>
      <c r="F321" s="18" t="s">
        <v>49</v>
      </c>
      <c r="G321" s="21" t="s">
        <v>155</v>
      </c>
      <c r="H321" s="21" t="s">
        <v>155</v>
      </c>
      <c r="I321" s="20">
        <f>I322+I325+I331+I334+I340+I343+I346+I350+I353+I356+I362+I365+I337+I328+I359</f>
        <v>196119747.06999999</v>
      </c>
      <c r="J321" s="20">
        <f>J322+J325+J331+J334+J340+J343+J346+J350+J353+J356+J362+J365+J337+J328+J359</f>
        <v>233162520.46000001</v>
      </c>
      <c r="K321" s="20">
        <f>K322+K325+K331+K334+K340+K343+K346+K350+K353+K356+K362+K365+K337+K328+K359</f>
        <v>230901888.10999998</v>
      </c>
      <c r="L321" s="67">
        <f t="shared" ref="J321:L321" si="40">L322+L325+L331+L334+L340+L343+L346+L350+L353+L356+L362+L365+L337+L328+L359</f>
        <v>969.10614749689455</v>
      </c>
      <c r="M321" s="8"/>
    </row>
    <row r="322" spans="2:13" s="7" customFormat="1" ht="126" outlineLevel="3" x14ac:dyDescent="0.3">
      <c r="B322" s="22" t="s">
        <v>274</v>
      </c>
      <c r="C322" s="16" t="s">
        <v>95</v>
      </c>
      <c r="D322" s="16" t="s">
        <v>7</v>
      </c>
      <c r="E322" s="16" t="s">
        <v>29</v>
      </c>
      <c r="F322" s="16" t="s">
        <v>49</v>
      </c>
      <c r="G322" s="16" t="s">
        <v>100</v>
      </c>
      <c r="H322" s="23" t="s">
        <v>155</v>
      </c>
      <c r="I322" s="24">
        <v>120082434</v>
      </c>
      <c r="J322" s="24">
        <v>135578268</v>
      </c>
      <c r="K322" s="24">
        <v>135578268</v>
      </c>
      <c r="L322" s="68">
        <f t="shared" si="32"/>
        <v>100</v>
      </c>
      <c r="M322" s="8"/>
    </row>
    <row r="323" spans="2:13" s="5" customFormat="1" ht="47.25" outlineLevel="4" x14ac:dyDescent="0.3">
      <c r="B323" s="22" t="s">
        <v>230</v>
      </c>
      <c r="C323" s="16" t="s">
        <v>95</v>
      </c>
      <c r="D323" s="16" t="s">
        <v>7</v>
      </c>
      <c r="E323" s="16" t="s">
        <v>29</v>
      </c>
      <c r="F323" s="16" t="s">
        <v>49</v>
      </c>
      <c r="G323" s="16" t="s">
        <v>100</v>
      </c>
      <c r="H323" s="16" t="s">
        <v>58</v>
      </c>
      <c r="I323" s="24">
        <v>120082434</v>
      </c>
      <c r="J323" s="24">
        <v>135578268</v>
      </c>
      <c r="K323" s="24">
        <v>135578268</v>
      </c>
      <c r="L323" s="68">
        <f t="shared" si="32"/>
        <v>100</v>
      </c>
      <c r="M323" s="6"/>
    </row>
    <row r="324" spans="2:13" s="5" customFormat="1" ht="18.75" outlineLevel="5" x14ac:dyDescent="0.3">
      <c r="B324" s="22" t="s">
        <v>231</v>
      </c>
      <c r="C324" s="16" t="s">
        <v>95</v>
      </c>
      <c r="D324" s="16" t="s">
        <v>7</v>
      </c>
      <c r="E324" s="16" t="s">
        <v>29</v>
      </c>
      <c r="F324" s="16" t="s">
        <v>49</v>
      </c>
      <c r="G324" s="16" t="s">
        <v>100</v>
      </c>
      <c r="H324" s="16" t="s">
        <v>59</v>
      </c>
      <c r="I324" s="24">
        <v>120082434</v>
      </c>
      <c r="J324" s="24">
        <v>135578268</v>
      </c>
      <c r="K324" s="24">
        <v>135578268</v>
      </c>
      <c r="L324" s="68">
        <f t="shared" si="32"/>
        <v>100</v>
      </c>
      <c r="M324" s="6"/>
    </row>
    <row r="325" spans="2:13" s="5" customFormat="1" ht="330.75" outlineLevel="6" x14ac:dyDescent="0.3">
      <c r="B325" s="22" t="s">
        <v>275</v>
      </c>
      <c r="C325" s="16" t="s">
        <v>95</v>
      </c>
      <c r="D325" s="16" t="s">
        <v>7</v>
      </c>
      <c r="E325" s="16" t="s">
        <v>29</v>
      </c>
      <c r="F325" s="16" t="s">
        <v>49</v>
      </c>
      <c r="G325" s="16" t="s">
        <v>101</v>
      </c>
      <c r="H325" s="23" t="s">
        <v>155</v>
      </c>
      <c r="I325" s="24">
        <v>23499700</v>
      </c>
      <c r="J325" s="24">
        <v>31760969</v>
      </c>
      <c r="K325" s="24">
        <v>31760969</v>
      </c>
      <c r="L325" s="68">
        <f t="shared" si="32"/>
        <v>100</v>
      </c>
      <c r="M325" s="6"/>
    </row>
    <row r="326" spans="2:13" s="5" customFormat="1" ht="47.25" outlineLevel="4" x14ac:dyDescent="0.3">
      <c r="B326" s="22" t="s">
        <v>230</v>
      </c>
      <c r="C326" s="16" t="s">
        <v>95</v>
      </c>
      <c r="D326" s="16" t="s">
        <v>7</v>
      </c>
      <c r="E326" s="16" t="s">
        <v>29</v>
      </c>
      <c r="F326" s="16" t="s">
        <v>49</v>
      </c>
      <c r="G326" s="16" t="s">
        <v>101</v>
      </c>
      <c r="H326" s="16" t="s">
        <v>58</v>
      </c>
      <c r="I326" s="24">
        <v>23499700</v>
      </c>
      <c r="J326" s="24">
        <v>31760969</v>
      </c>
      <c r="K326" s="24">
        <v>31760969</v>
      </c>
      <c r="L326" s="68">
        <f t="shared" si="32"/>
        <v>100</v>
      </c>
      <c r="M326" s="6"/>
    </row>
    <row r="327" spans="2:13" s="5" customFormat="1" ht="18.75" outlineLevel="5" x14ac:dyDescent="0.3">
      <c r="B327" s="22" t="s">
        <v>231</v>
      </c>
      <c r="C327" s="16" t="s">
        <v>95</v>
      </c>
      <c r="D327" s="16" t="s">
        <v>7</v>
      </c>
      <c r="E327" s="16" t="s">
        <v>29</v>
      </c>
      <c r="F327" s="16" t="s">
        <v>49</v>
      </c>
      <c r="G327" s="16" t="s">
        <v>101</v>
      </c>
      <c r="H327" s="16" t="s">
        <v>59</v>
      </c>
      <c r="I327" s="24">
        <v>23499700</v>
      </c>
      <c r="J327" s="24">
        <v>31760969</v>
      </c>
      <c r="K327" s="24">
        <v>31760969</v>
      </c>
      <c r="L327" s="68">
        <f t="shared" si="32"/>
        <v>100</v>
      </c>
      <c r="M327" s="6"/>
    </row>
    <row r="328" spans="2:13" s="5" customFormat="1" ht="141.75" outlineLevel="6" x14ac:dyDescent="0.3">
      <c r="B328" s="22" t="s">
        <v>276</v>
      </c>
      <c r="C328" s="16" t="s">
        <v>95</v>
      </c>
      <c r="D328" s="16" t="s">
        <v>7</v>
      </c>
      <c r="E328" s="16" t="s">
        <v>29</v>
      </c>
      <c r="F328" s="16" t="s">
        <v>49</v>
      </c>
      <c r="G328" s="16" t="s">
        <v>102</v>
      </c>
      <c r="H328" s="23" t="s">
        <v>155</v>
      </c>
      <c r="I328" s="24">
        <v>2442000</v>
      </c>
      <c r="J328" s="24">
        <v>2268200</v>
      </c>
      <c r="K328" s="24">
        <v>2268200</v>
      </c>
      <c r="L328" s="68">
        <f t="shared" si="32"/>
        <v>100</v>
      </c>
      <c r="M328" s="6"/>
    </row>
    <row r="329" spans="2:13" s="5" customFormat="1" ht="47.25" outlineLevel="4" x14ac:dyDescent="0.3">
      <c r="B329" s="22" t="s">
        <v>230</v>
      </c>
      <c r="C329" s="16" t="s">
        <v>95</v>
      </c>
      <c r="D329" s="16" t="s">
        <v>7</v>
      </c>
      <c r="E329" s="16" t="s">
        <v>29</v>
      </c>
      <c r="F329" s="16" t="s">
        <v>49</v>
      </c>
      <c r="G329" s="16" t="s">
        <v>102</v>
      </c>
      <c r="H329" s="16" t="s">
        <v>58</v>
      </c>
      <c r="I329" s="24">
        <v>2442000</v>
      </c>
      <c r="J329" s="24">
        <v>2268200</v>
      </c>
      <c r="K329" s="24">
        <v>2268200</v>
      </c>
      <c r="L329" s="68">
        <f t="shared" si="32"/>
        <v>100</v>
      </c>
      <c r="M329" s="6"/>
    </row>
    <row r="330" spans="2:13" s="5" customFormat="1" ht="18.75" outlineLevel="5" x14ac:dyDescent="0.3">
      <c r="B330" s="22" t="s">
        <v>231</v>
      </c>
      <c r="C330" s="16" t="s">
        <v>95</v>
      </c>
      <c r="D330" s="16" t="s">
        <v>7</v>
      </c>
      <c r="E330" s="16" t="s">
        <v>29</v>
      </c>
      <c r="F330" s="16" t="s">
        <v>49</v>
      </c>
      <c r="G330" s="16" t="s">
        <v>102</v>
      </c>
      <c r="H330" s="16" t="s">
        <v>59</v>
      </c>
      <c r="I330" s="24">
        <v>2442000</v>
      </c>
      <c r="J330" s="24">
        <v>2268200</v>
      </c>
      <c r="K330" s="24">
        <v>2268200</v>
      </c>
      <c r="L330" s="68">
        <f t="shared" si="32"/>
        <v>100</v>
      </c>
      <c r="M330" s="6"/>
    </row>
    <row r="331" spans="2:13" s="5" customFormat="1" ht="78.75" outlineLevel="6" x14ac:dyDescent="0.3">
      <c r="B331" s="22" t="s">
        <v>277</v>
      </c>
      <c r="C331" s="16" t="s">
        <v>95</v>
      </c>
      <c r="D331" s="16" t="s">
        <v>7</v>
      </c>
      <c r="E331" s="16" t="s">
        <v>29</v>
      </c>
      <c r="F331" s="16" t="s">
        <v>49</v>
      </c>
      <c r="G331" s="16" t="s">
        <v>103</v>
      </c>
      <c r="H331" s="23" t="s">
        <v>155</v>
      </c>
      <c r="I331" s="24">
        <v>10077480</v>
      </c>
      <c r="J331" s="24">
        <v>0</v>
      </c>
      <c r="K331" s="24">
        <v>0</v>
      </c>
      <c r="L331" s="68">
        <v>0</v>
      </c>
      <c r="M331" s="6"/>
    </row>
    <row r="332" spans="2:13" s="5" customFormat="1" ht="47.25" outlineLevel="4" x14ac:dyDescent="0.3">
      <c r="B332" s="22" t="s">
        <v>230</v>
      </c>
      <c r="C332" s="16" t="s">
        <v>95</v>
      </c>
      <c r="D332" s="16" t="s">
        <v>7</v>
      </c>
      <c r="E332" s="16" t="s">
        <v>29</v>
      </c>
      <c r="F332" s="16" t="s">
        <v>49</v>
      </c>
      <c r="G332" s="16" t="s">
        <v>103</v>
      </c>
      <c r="H332" s="16" t="s">
        <v>58</v>
      </c>
      <c r="I332" s="24">
        <v>10077480</v>
      </c>
      <c r="J332" s="24">
        <v>0</v>
      </c>
      <c r="K332" s="24">
        <v>0</v>
      </c>
      <c r="L332" s="68">
        <v>0</v>
      </c>
      <c r="M332" s="6"/>
    </row>
    <row r="333" spans="2:13" s="5" customFormat="1" ht="18.75" outlineLevel="5" x14ac:dyDescent="0.3">
      <c r="B333" s="22" t="s">
        <v>231</v>
      </c>
      <c r="C333" s="16" t="s">
        <v>95</v>
      </c>
      <c r="D333" s="16" t="s">
        <v>7</v>
      </c>
      <c r="E333" s="16" t="s">
        <v>29</v>
      </c>
      <c r="F333" s="16" t="s">
        <v>49</v>
      </c>
      <c r="G333" s="16" t="s">
        <v>103</v>
      </c>
      <c r="H333" s="16" t="s">
        <v>59</v>
      </c>
      <c r="I333" s="24">
        <v>10077480</v>
      </c>
      <c r="J333" s="24">
        <v>0</v>
      </c>
      <c r="K333" s="24">
        <v>0</v>
      </c>
      <c r="L333" s="68">
        <v>0</v>
      </c>
      <c r="M333" s="6"/>
    </row>
    <row r="334" spans="2:13" s="5" customFormat="1" ht="18.75" outlineLevel="6" x14ac:dyDescent="0.3">
      <c r="B334" s="22" t="s">
        <v>278</v>
      </c>
      <c r="C334" s="16" t="s">
        <v>95</v>
      </c>
      <c r="D334" s="16" t="s">
        <v>7</v>
      </c>
      <c r="E334" s="16" t="s">
        <v>29</v>
      </c>
      <c r="F334" s="16" t="s">
        <v>49</v>
      </c>
      <c r="G334" s="16" t="s">
        <v>104</v>
      </c>
      <c r="H334" s="23" t="s">
        <v>155</v>
      </c>
      <c r="I334" s="24">
        <v>6257919</v>
      </c>
      <c r="J334" s="24">
        <v>6680601</v>
      </c>
      <c r="K334" s="24">
        <v>6123812.7800000003</v>
      </c>
      <c r="L334" s="68">
        <f t="shared" si="32"/>
        <v>91.665596852738247</v>
      </c>
      <c r="M334" s="6"/>
    </row>
    <row r="335" spans="2:13" s="5" customFormat="1" ht="47.25" outlineLevel="4" x14ac:dyDescent="0.3">
      <c r="B335" s="22" t="s">
        <v>230</v>
      </c>
      <c r="C335" s="16" t="s">
        <v>95</v>
      </c>
      <c r="D335" s="16" t="s">
        <v>7</v>
      </c>
      <c r="E335" s="16" t="s">
        <v>29</v>
      </c>
      <c r="F335" s="16" t="s">
        <v>49</v>
      </c>
      <c r="G335" s="16" t="s">
        <v>104</v>
      </c>
      <c r="H335" s="16" t="s">
        <v>58</v>
      </c>
      <c r="I335" s="24">
        <v>6257919</v>
      </c>
      <c r="J335" s="24">
        <v>6680601</v>
      </c>
      <c r="K335" s="24">
        <v>6123812.7800000003</v>
      </c>
      <c r="L335" s="68">
        <f t="shared" si="32"/>
        <v>91.665596852738247</v>
      </c>
      <c r="M335" s="6"/>
    </row>
    <row r="336" spans="2:13" s="5" customFormat="1" ht="18.75" outlineLevel="5" x14ac:dyDescent="0.3">
      <c r="B336" s="22" t="s">
        <v>231</v>
      </c>
      <c r="C336" s="16" t="s">
        <v>95</v>
      </c>
      <c r="D336" s="16" t="s">
        <v>7</v>
      </c>
      <c r="E336" s="16" t="s">
        <v>29</v>
      </c>
      <c r="F336" s="16" t="s">
        <v>49</v>
      </c>
      <c r="G336" s="16" t="s">
        <v>104</v>
      </c>
      <c r="H336" s="16" t="s">
        <v>59</v>
      </c>
      <c r="I336" s="24">
        <v>6257919</v>
      </c>
      <c r="J336" s="24">
        <v>6680601</v>
      </c>
      <c r="K336" s="24">
        <v>6123812.7800000003</v>
      </c>
      <c r="L336" s="68">
        <f t="shared" si="32"/>
        <v>91.665596852738247</v>
      </c>
      <c r="M336" s="6"/>
    </row>
    <row r="337" spans="2:13" s="5" customFormat="1" ht="18.75" outlineLevel="6" x14ac:dyDescent="0.3">
      <c r="B337" s="22" t="s">
        <v>279</v>
      </c>
      <c r="C337" s="16" t="s">
        <v>95</v>
      </c>
      <c r="D337" s="16" t="s">
        <v>7</v>
      </c>
      <c r="E337" s="16" t="s">
        <v>29</v>
      </c>
      <c r="F337" s="16" t="s">
        <v>49</v>
      </c>
      <c r="G337" s="16" t="s">
        <v>105</v>
      </c>
      <c r="H337" s="23" t="s">
        <v>155</v>
      </c>
      <c r="I337" s="24">
        <v>21906692</v>
      </c>
      <c r="J337" s="24">
        <v>25475014.84</v>
      </c>
      <c r="K337" s="24">
        <v>24637555.300000001</v>
      </c>
      <c r="L337" s="68">
        <f t="shared" ref="L337:L406" si="41">K337/J337*100</f>
        <v>96.7126239365912</v>
      </c>
      <c r="M337" s="6"/>
    </row>
    <row r="338" spans="2:13" s="5" customFormat="1" ht="47.25" outlineLevel="4" x14ac:dyDescent="0.3">
      <c r="B338" s="22" t="s">
        <v>230</v>
      </c>
      <c r="C338" s="16" t="s">
        <v>95</v>
      </c>
      <c r="D338" s="16" t="s">
        <v>7</v>
      </c>
      <c r="E338" s="16" t="s">
        <v>29</v>
      </c>
      <c r="F338" s="16" t="s">
        <v>49</v>
      </c>
      <c r="G338" s="16" t="s">
        <v>105</v>
      </c>
      <c r="H338" s="16" t="s">
        <v>58</v>
      </c>
      <c r="I338" s="24">
        <v>21906692</v>
      </c>
      <c r="J338" s="24">
        <v>25475014.84</v>
      </c>
      <c r="K338" s="24">
        <v>24637555.300000001</v>
      </c>
      <c r="L338" s="68">
        <f t="shared" si="41"/>
        <v>96.7126239365912</v>
      </c>
      <c r="M338" s="6"/>
    </row>
    <row r="339" spans="2:13" s="5" customFormat="1" ht="18.75" outlineLevel="5" x14ac:dyDescent="0.3">
      <c r="B339" s="22" t="s">
        <v>231</v>
      </c>
      <c r="C339" s="16" t="s">
        <v>95</v>
      </c>
      <c r="D339" s="16" t="s">
        <v>7</v>
      </c>
      <c r="E339" s="16" t="s">
        <v>29</v>
      </c>
      <c r="F339" s="16" t="s">
        <v>49</v>
      </c>
      <c r="G339" s="16" t="s">
        <v>105</v>
      </c>
      <c r="H339" s="16" t="s">
        <v>59</v>
      </c>
      <c r="I339" s="24">
        <v>21906692</v>
      </c>
      <c r="J339" s="24">
        <v>25475014.84</v>
      </c>
      <c r="K339" s="24">
        <v>24637555.300000001</v>
      </c>
      <c r="L339" s="68">
        <f t="shared" si="41"/>
        <v>96.7126239365912</v>
      </c>
      <c r="M339" s="6"/>
    </row>
    <row r="340" spans="2:13" s="5" customFormat="1" ht="31.5" outlineLevel="6" x14ac:dyDescent="0.3">
      <c r="B340" s="22" t="s">
        <v>280</v>
      </c>
      <c r="C340" s="16" t="s">
        <v>95</v>
      </c>
      <c r="D340" s="16" t="s">
        <v>7</v>
      </c>
      <c r="E340" s="16" t="s">
        <v>29</v>
      </c>
      <c r="F340" s="16" t="s">
        <v>49</v>
      </c>
      <c r="G340" s="16" t="s">
        <v>106</v>
      </c>
      <c r="H340" s="23" t="s">
        <v>155</v>
      </c>
      <c r="I340" s="24">
        <v>5091418</v>
      </c>
      <c r="J340" s="24">
        <f>6105376+1851252</f>
        <v>7956628</v>
      </c>
      <c r="K340" s="24">
        <f>6070432.63+1841710.57</f>
        <v>7912143.2000000002</v>
      </c>
      <c r="L340" s="68">
        <f t="shared" si="41"/>
        <v>99.440908887533766</v>
      </c>
      <c r="M340" s="6"/>
    </row>
    <row r="341" spans="2:13" s="5" customFormat="1" ht="47.25" outlineLevel="4" x14ac:dyDescent="0.3">
      <c r="B341" s="22" t="s">
        <v>230</v>
      </c>
      <c r="C341" s="16" t="s">
        <v>95</v>
      </c>
      <c r="D341" s="16" t="s">
        <v>7</v>
      </c>
      <c r="E341" s="16" t="s">
        <v>29</v>
      </c>
      <c r="F341" s="16" t="s">
        <v>49</v>
      </c>
      <c r="G341" s="16" t="s">
        <v>106</v>
      </c>
      <c r="H341" s="16" t="s">
        <v>58</v>
      </c>
      <c r="I341" s="24">
        <v>5091418</v>
      </c>
      <c r="J341" s="24">
        <f t="shared" ref="J341:J342" si="42">6105376+1851252</f>
        <v>7956628</v>
      </c>
      <c r="K341" s="24">
        <f t="shared" ref="K341:K342" si="43">6070432.63+1841710.57</f>
        <v>7912143.2000000002</v>
      </c>
      <c r="L341" s="68">
        <f t="shared" si="41"/>
        <v>99.440908887533766</v>
      </c>
      <c r="M341" s="6"/>
    </row>
    <row r="342" spans="2:13" s="5" customFormat="1" ht="18.75" outlineLevel="5" x14ac:dyDescent="0.3">
      <c r="B342" s="22" t="s">
        <v>231</v>
      </c>
      <c r="C342" s="16" t="s">
        <v>95</v>
      </c>
      <c r="D342" s="16" t="s">
        <v>7</v>
      </c>
      <c r="E342" s="16" t="s">
        <v>29</v>
      </c>
      <c r="F342" s="16" t="s">
        <v>49</v>
      </c>
      <c r="G342" s="16" t="s">
        <v>106</v>
      </c>
      <c r="H342" s="16" t="s">
        <v>59</v>
      </c>
      <c r="I342" s="24">
        <v>5091418</v>
      </c>
      <c r="J342" s="24">
        <f t="shared" si="42"/>
        <v>7956628</v>
      </c>
      <c r="K342" s="24">
        <f t="shared" si="43"/>
        <v>7912143.2000000002</v>
      </c>
      <c r="L342" s="68">
        <f t="shared" si="41"/>
        <v>99.440908887533766</v>
      </c>
      <c r="M342" s="6"/>
    </row>
    <row r="343" spans="2:13" s="5" customFormat="1" ht="31.5" outlineLevel="6" x14ac:dyDescent="0.3">
      <c r="B343" s="22" t="s">
        <v>281</v>
      </c>
      <c r="C343" s="16" t="s">
        <v>95</v>
      </c>
      <c r="D343" s="16" t="s">
        <v>7</v>
      </c>
      <c r="E343" s="16" t="s">
        <v>29</v>
      </c>
      <c r="F343" s="16" t="s">
        <v>49</v>
      </c>
      <c r="G343" s="16" t="s">
        <v>107</v>
      </c>
      <c r="H343" s="23" t="s">
        <v>155</v>
      </c>
      <c r="I343" s="24">
        <v>25000</v>
      </c>
      <c r="J343" s="24">
        <v>407375</v>
      </c>
      <c r="K343" s="24">
        <v>407375</v>
      </c>
      <c r="L343" s="68">
        <f t="shared" si="41"/>
        <v>100</v>
      </c>
      <c r="M343" s="6"/>
    </row>
    <row r="344" spans="2:13" s="5" customFormat="1" ht="47.25" outlineLevel="4" x14ac:dyDescent="0.3">
      <c r="B344" s="22" t="s">
        <v>230</v>
      </c>
      <c r="C344" s="16" t="s">
        <v>95</v>
      </c>
      <c r="D344" s="16" t="s">
        <v>7</v>
      </c>
      <c r="E344" s="16" t="s">
        <v>29</v>
      </c>
      <c r="F344" s="16" t="s">
        <v>49</v>
      </c>
      <c r="G344" s="16" t="s">
        <v>107</v>
      </c>
      <c r="H344" s="16" t="s">
        <v>58</v>
      </c>
      <c r="I344" s="24">
        <v>25000</v>
      </c>
      <c r="J344" s="24">
        <v>407375</v>
      </c>
      <c r="K344" s="24">
        <v>407375</v>
      </c>
      <c r="L344" s="68">
        <f t="shared" si="41"/>
        <v>100</v>
      </c>
      <c r="M344" s="6"/>
    </row>
    <row r="345" spans="2:13" s="5" customFormat="1" ht="18.75" outlineLevel="5" x14ac:dyDescent="0.3">
      <c r="B345" s="22" t="s">
        <v>231</v>
      </c>
      <c r="C345" s="16" t="s">
        <v>95</v>
      </c>
      <c r="D345" s="16" t="s">
        <v>7</v>
      </c>
      <c r="E345" s="16" t="s">
        <v>29</v>
      </c>
      <c r="F345" s="16" t="s">
        <v>49</v>
      </c>
      <c r="G345" s="16" t="s">
        <v>107</v>
      </c>
      <c r="H345" s="16" t="s">
        <v>59</v>
      </c>
      <c r="I345" s="24">
        <v>25000</v>
      </c>
      <c r="J345" s="24">
        <v>407375</v>
      </c>
      <c r="K345" s="24">
        <v>407375</v>
      </c>
      <c r="L345" s="68">
        <f t="shared" si="41"/>
        <v>100</v>
      </c>
      <c r="M345" s="6"/>
    </row>
    <row r="346" spans="2:13" s="5" customFormat="1" ht="47.25" outlineLevel="6" x14ac:dyDescent="0.3">
      <c r="B346" s="22" t="s">
        <v>282</v>
      </c>
      <c r="C346" s="16" t="s">
        <v>95</v>
      </c>
      <c r="D346" s="16" t="s">
        <v>7</v>
      </c>
      <c r="E346" s="16" t="s">
        <v>29</v>
      </c>
      <c r="F346" s="16" t="s">
        <v>49</v>
      </c>
      <c r="G346" s="16" t="s">
        <v>108</v>
      </c>
      <c r="H346" s="23" t="s">
        <v>155</v>
      </c>
      <c r="I346" s="24">
        <v>1729430</v>
      </c>
      <c r="J346" s="24">
        <v>0</v>
      </c>
      <c r="K346" s="24">
        <v>0</v>
      </c>
      <c r="L346" s="68">
        <v>0</v>
      </c>
      <c r="M346" s="6"/>
    </row>
    <row r="347" spans="2:13" s="5" customFormat="1" ht="47.25" outlineLevel="4" x14ac:dyDescent="0.3">
      <c r="B347" s="22" t="s">
        <v>230</v>
      </c>
      <c r="C347" s="16" t="s">
        <v>95</v>
      </c>
      <c r="D347" s="16" t="s">
        <v>7</v>
      </c>
      <c r="E347" s="16" t="s">
        <v>29</v>
      </c>
      <c r="F347" s="16" t="s">
        <v>49</v>
      </c>
      <c r="G347" s="16" t="s">
        <v>108</v>
      </c>
      <c r="H347" s="16" t="s">
        <v>58</v>
      </c>
      <c r="I347" s="24">
        <v>1729430</v>
      </c>
      <c r="J347" s="24">
        <v>0</v>
      </c>
      <c r="K347" s="24">
        <v>0</v>
      </c>
      <c r="L347" s="68">
        <v>0</v>
      </c>
      <c r="M347" s="6"/>
    </row>
    <row r="348" spans="2:13" s="5" customFormat="1" ht="18.75" outlineLevel="5" x14ac:dyDescent="0.3">
      <c r="B348" s="22" t="s">
        <v>231</v>
      </c>
      <c r="C348" s="16" t="s">
        <v>95</v>
      </c>
      <c r="D348" s="16" t="s">
        <v>7</v>
      </c>
      <c r="E348" s="16" t="s">
        <v>29</v>
      </c>
      <c r="F348" s="16" t="s">
        <v>49</v>
      </c>
      <c r="G348" s="16" t="s">
        <v>108</v>
      </c>
      <c r="H348" s="16" t="s">
        <v>59</v>
      </c>
      <c r="I348" s="24">
        <v>1719430</v>
      </c>
      <c r="J348" s="24">
        <v>0</v>
      </c>
      <c r="K348" s="24">
        <v>0</v>
      </c>
      <c r="L348" s="68">
        <v>0</v>
      </c>
      <c r="M348" s="6"/>
    </row>
    <row r="349" spans="2:13" s="5" customFormat="1" ht="18.75" outlineLevel="5" x14ac:dyDescent="0.3">
      <c r="B349" s="25" t="s">
        <v>347</v>
      </c>
      <c r="C349" s="16" t="s">
        <v>95</v>
      </c>
      <c r="D349" s="16" t="s">
        <v>7</v>
      </c>
      <c r="E349" s="16" t="s">
        <v>29</v>
      </c>
      <c r="F349" s="16" t="s">
        <v>49</v>
      </c>
      <c r="G349" s="16" t="s">
        <v>108</v>
      </c>
      <c r="H349" s="16">
        <v>620</v>
      </c>
      <c r="I349" s="24">
        <v>10000</v>
      </c>
      <c r="J349" s="24">
        <v>0</v>
      </c>
      <c r="K349" s="24">
        <v>0</v>
      </c>
      <c r="L349" s="68">
        <v>0</v>
      </c>
      <c r="M349" s="6"/>
    </row>
    <row r="350" spans="2:13" s="5" customFormat="1" ht="189" outlineLevel="5" x14ac:dyDescent="0.3">
      <c r="B350" s="22" t="s">
        <v>378</v>
      </c>
      <c r="C350" s="29" t="s">
        <v>95</v>
      </c>
      <c r="D350" s="29" t="s">
        <v>7</v>
      </c>
      <c r="E350" s="29" t="s">
        <v>29</v>
      </c>
      <c r="F350" s="29" t="s">
        <v>49</v>
      </c>
      <c r="G350" s="29" t="s">
        <v>354</v>
      </c>
      <c r="H350" s="30" t="s">
        <v>155</v>
      </c>
      <c r="I350" s="24">
        <v>0</v>
      </c>
      <c r="J350" s="24">
        <v>156320</v>
      </c>
      <c r="K350" s="24">
        <v>153126.53</v>
      </c>
      <c r="L350" s="68">
        <v>0</v>
      </c>
      <c r="M350" s="6"/>
    </row>
    <row r="351" spans="2:13" s="5" customFormat="1" ht="47.25" outlineLevel="5" x14ac:dyDescent="0.3">
      <c r="B351" s="25" t="s">
        <v>230</v>
      </c>
      <c r="C351" s="29" t="s">
        <v>95</v>
      </c>
      <c r="D351" s="29" t="s">
        <v>7</v>
      </c>
      <c r="E351" s="29" t="s">
        <v>29</v>
      </c>
      <c r="F351" s="29" t="s">
        <v>49</v>
      </c>
      <c r="G351" s="29" t="s">
        <v>354</v>
      </c>
      <c r="H351" s="29" t="s">
        <v>58</v>
      </c>
      <c r="I351" s="24">
        <v>0</v>
      </c>
      <c r="J351" s="24">
        <v>156320</v>
      </c>
      <c r="K351" s="24">
        <v>153126.53</v>
      </c>
      <c r="L351" s="68">
        <v>0</v>
      </c>
      <c r="M351" s="6"/>
    </row>
    <row r="352" spans="2:13" s="5" customFormat="1" ht="18.75" outlineLevel="5" x14ac:dyDescent="0.3">
      <c r="B352" s="25" t="s">
        <v>231</v>
      </c>
      <c r="C352" s="29" t="s">
        <v>95</v>
      </c>
      <c r="D352" s="29" t="s">
        <v>7</v>
      </c>
      <c r="E352" s="29" t="s">
        <v>29</v>
      </c>
      <c r="F352" s="29" t="s">
        <v>49</v>
      </c>
      <c r="G352" s="29" t="s">
        <v>354</v>
      </c>
      <c r="H352" s="29" t="s">
        <v>59</v>
      </c>
      <c r="I352" s="24">
        <v>0</v>
      </c>
      <c r="J352" s="24">
        <v>156320</v>
      </c>
      <c r="K352" s="24">
        <v>153126.53</v>
      </c>
      <c r="L352" s="68">
        <v>0</v>
      </c>
      <c r="M352" s="6"/>
    </row>
    <row r="353" spans="2:13" s="5" customFormat="1" ht="78.75" outlineLevel="5" x14ac:dyDescent="0.3">
      <c r="B353" s="25" t="s">
        <v>277</v>
      </c>
      <c r="C353" s="29" t="s">
        <v>95</v>
      </c>
      <c r="D353" s="29" t="s">
        <v>7</v>
      </c>
      <c r="E353" s="29" t="s">
        <v>29</v>
      </c>
      <c r="F353" s="29" t="s">
        <v>49</v>
      </c>
      <c r="G353" s="29" t="s">
        <v>355</v>
      </c>
      <c r="H353" s="30" t="s">
        <v>155</v>
      </c>
      <c r="I353" s="24">
        <v>0</v>
      </c>
      <c r="J353" s="24">
        <v>17372680</v>
      </c>
      <c r="K353" s="24">
        <v>17292249.91</v>
      </c>
      <c r="L353" s="68">
        <v>0</v>
      </c>
      <c r="M353" s="6"/>
    </row>
    <row r="354" spans="2:13" s="5" customFormat="1" ht="47.25" outlineLevel="5" x14ac:dyDescent="0.3">
      <c r="B354" s="25" t="s">
        <v>230</v>
      </c>
      <c r="C354" s="29" t="s">
        <v>95</v>
      </c>
      <c r="D354" s="29" t="s">
        <v>7</v>
      </c>
      <c r="E354" s="29" t="s">
        <v>29</v>
      </c>
      <c r="F354" s="29" t="s">
        <v>49</v>
      </c>
      <c r="G354" s="29" t="s">
        <v>355</v>
      </c>
      <c r="H354" s="29" t="s">
        <v>58</v>
      </c>
      <c r="I354" s="24">
        <v>0</v>
      </c>
      <c r="J354" s="24">
        <v>17372680</v>
      </c>
      <c r="K354" s="24">
        <v>17292249.91</v>
      </c>
      <c r="L354" s="68">
        <v>0</v>
      </c>
      <c r="M354" s="6"/>
    </row>
    <row r="355" spans="2:13" s="5" customFormat="1" ht="18.75" outlineLevel="5" x14ac:dyDescent="0.3">
      <c r="B355" s="25" t="s">
        <v>231</v>
      </c>
      <c r="C355" s="29" t="s">
        <v>95</v>
      </c>
      <c r="D355" s="29" t="s">
        <v>7</v>
      </c>
      <c r="E355" s="29" t="s">
        <v>29</v>
      </c>
      <c r="F355" s="29" t="s">
        <v>49</v>
      </c>
      <c r="G355" s="29" t="s">
        <v>355</v>
      </c>
      <c r="H355" s="29" t="s">
        <v>59</v>
      </c>
      <c r="I355" s="24">
        <v>0</v>
      </c>
      <c r="J355" s="24">
        <v>17372680</v>
      </c>
      <c r="K355" s="24">
        <v>17292249.91</v>
      </c>
      <c r="L355" s="68">
        <v>0</v>
      </c>
      <c r="M355" s="6"/>
    </row>
    <row r="356" spans="2:13" s="5" customFormat="1" ht="78.75" outlineLevel="6" x14ac:dyDescent="0.3">
      <c r="B356" s="22" t="s">
        <v>283</v>
      </c>
      <c r="C356" s="16" t="s">
        <v>95</v>
      </c>
      <c r="D356" s="16" t="s">
        <v>7</v>
      </c>
      <c r="E356" s="16" t="s">
        <v>29</v>
      </c>
      <c r="F356" s="16" t="s">
        <v>49</v>
      </c>
      <c r="G356" s="16" t="s">
        <v>109</v>
      </c>
      <c r="H356" s="23" t="s">
        <v>155</v>
      </c>
      <c r="I356" s="24">
        <v>3945263.93</v>
      </c>
      <c r="J356" s="24">
        <v>3945263.93</v>
      </c>
      <c r="K356" s="24">
        <v>3206987.8</v>
      </c>
      <c r="L356" s="68">
        <f t="shared" si="41"/>
        <v>81.287028115252085</v>
      </c>
      <c r="M356" s="6"/>
    </row>
    <row r="357" spans="2:13" s="5" customFormat="1" ht="47.25" outlineLevel="4" x14ac:dyDescent="0.3">
      <c r="B357" s="22" t="s">
        <v>230</v>
      </c>
      <c r="C357" s="16" t="s">
        <v>95</v>
      </c>
      <c r="D357" s="16" t="s">
        <v>7</v>
      </c>
      <c r="E357" s="16" t="s">
        <v>29</v>
      </c>
      <c r="F357" s="16" t="s">
        <v>49</v>
      </c>
      <c r="G357" s="16" t="s">
        <v>109</v>
      </c>
      <c r="H357" s="16" t="s">
        <v>58</v>
      </c>
      <c r="I357" s="24">
        <v>3945263.93</v>
      </c>
      <c r="J357" s="24">
        <v>3945263.93</v>
      </c>
      <c r="K357" s="24">
        <v>3206987.8</v>
      </c>
      <c r="L357" s="68">
        <f t="shared" si="41"/>
        <v>81.287028115252085</v>
      </c>
      <c r="M357" s="6"/>
    </row>
    <row r="358" spans="2:13" s="5" customFormat="1" ht="18.75" outlineLevel="5" x14ac:dyDescent="0.3">
      <c r="B358" s="22" t="s">
        <v>231</v>
      </c>
      <c r="C358" s="16" t="s">
        <v>95</v>
      </c>
      <c r="D358" s="16" t="s">
        <v>7</v>
      </c>
      <c r="E358" s="16" t="s">
        <v>29</v>
      </c>
      <c r="F358" s="16" t="s">
        <v>49</v>
      </c>
      <c r="G358" s="16" t="s">
        <v>109</v>
      </c>
      <c r="H358" s="16" t="s">
        <v>59</v>
      </c>
      <c r="I358" s="24">
        <v>3945263.93</v>
      </c>
      <c r="J358" s="24">
        <v>3945263.93</v>
      </c>
      <c r="K358" s="24">
        <v>3206987.8</v>
      </c>
      <c r="L358" s="68">
        <f t="shared" si="41"/>
        <v>81.287028115252085</v>
      </c>
      <c r="M358" s="6"/>
    </row>
    <row r="359" spans="2:13" s="5" customFormat="1" ht="31.5" outlineLevel="6" x14ac:dyDescent="0.3">
      <c r="B359" s="22" t="s">
        <v>284</v>
      </c>
      <c r="C359" s="16" t="s">
        <v>95</v>
      </c>
      <c r="D359" s="16" t="s">
        <v>7</v>
      </c>
      <c r="E359" s="16" t="s">
        <v>29</v>
      </c>
      <c r="F359" s="16" t="s">
        <v>49</v>
      </c>
      <c r="G359" s="16" t="s">
        <v>110</v>
      </c>
      <c r="H359" s="23" t="s">
        <v>155</v>
      </c>
      <c r="I359" s="24">
        <v>720617.14</v>
      </c>
      <c r="J359" s="24">
        <v>589876.19999999995</v>
      </c>
      <c r="K359" s="24">
        <v>589876.19999999995</v>
      </c>
      <c r="L359" s="68">
        <f t="shared" si="41"/>
        <v>100</v>
      </c>
      <c r="M359" s="6"/>
    </row>
    <row r="360" spans="2:13" s="5" customFormat="1" ht="47.25" outlineLevel="4" x14ac:dyDescent="0.3">
      <c r="B360" s="22" t="s">
        <v>230</v>
      </c>
      <c r="C360" s="16" t="s">
        <v>95</v>
      </c>
      <c r="D360" s="16" t="s">
        <v>7</v>
      </c>
      <c r="E360" s="16" t="s">
        <v>29</v>
      </c>
      <c r="F360" s="16" t="s">
        <v>49</v>
      </c>
      <c r="G360" s="16" t="s">
        <v>110</v>
      </c>
      <c r="H360" s="16" t="s">
        <v>58</v>
      </c>
      <c r="I360" s="24">
        <v>720617.14</v>
      </c>
      <c r="J360" s="24">
        <v>589876.19999999995</v>
      </c>
      <c r="K360" s="24">
        <v>589876.19999999995</v>
      </c>
      <c r="L360" s="68">
        <f t="shared" si="41"/>
        <v>100</v>
      </c>
      <c r="M360" s="6"/>
    </row>
    <row r="361" spans="2:13" s="5" customFormat="1" ht="18.75" outlineLevel="5" x14ac:dyDescent="0.3">
      <c r="B361" s="22" t="s">
        <v>231</v>
      </c>
      <c r="C361" s="16" t="s">
        <v>95</v>
      </c>
      <c r="D361" s="16" t="s">
        <v>7</v>
      </c>
      <c r="E361" s="16" t="s">
        <v>29</v>
      </c>
      <c r="F361" s="16" t="s">
        <v>49</v>
      </c>
      <c r="G361" s="16" t="s">
        <v>110</v>
      </c>
      <c r="H361" s="16" t="s">
        <v>59</v>
      </c>
      <c r="I361" s="24">
        <v>720617.14</v>
      </c>
      <c r="J361" s="24">
        <v>589876.19999999995</v>
      </c>
      <c r="K361" s="24">
        <v>589876.19999999995</v>
      </c>
      <c r="L361" s="68">
        <f t="shared" si="41"/>
        <v>100</v>
      </c>
      <c r="M361" s="6"/>
    </row>
    <row r="362" spans="2:13" s="5" customFormat="1" ht="63" outlineLevel="5" x14ac:dyDescent="0.3">
      <c r="B362" s="25" t="s">
        <v>349</v>
      </c>
      <c r="C362" s="16" t="s">
        <v>95</v>
      </c>
      <c r="D362" s="16" t="s">
        <v>7</v>
      </c>
      <c r="E362" s="16" t="s">
        <v>29</v>
      </c>
      <c r="F362" s="16" t="s">
        <v>49</v>
      </c>
      <c r="G362" s="29" t="s">
        <v>348</v>
      </c>
      <c r="H362" s="16"/>
      <c r="I362" s="24">
        <v>0</v>
      </c>
      <c r="J362" s="24">
        <v>971324.49</v>
      </c>
      <c r="K362" s="24">
        <v>971324.39</v>
      </c>
      <c r="L362" s="68">
        <f t="shared" si="41"/>
        <v>99.999989704779296</v>
      </c>
      <c r="M362" s="6"/>
    </row>
    <row r="363" spans="2:13" s="5" customFormat="1" ht="47.25" outlineLevel="5" x14ac:dyDescent="0.3">
      <c r="B363" s="25" t="s">
        <v>230</v>
      </c>
      <c r="C363" s="16" t="s">
        <v>95</v>
      </c>
      <c r="D363" s="16" t="s">
        <v>7</v>
      </c>
      <c r="E363" s="16" t="s">
        <v>29</v>
      </c>
      <c r="F363" s="16" t="s">
        <v>49</v>
      </c>
      <c r="G363" s="29" t="s">
        <v>348</v>
      </c>
      <c r="H363" s="16">
        <v>600</v>
      </c>
      <c r="I363" s="24">
        <v>0</v>
      </c>
      <c r="J363" s="24">
        <v>971324.49</v>
      </c>
      <c r="K363" s="24">
        <v>971324.39</v>
      </c>
      <c r="L363" s="68">
        <f t="shared" si="41"/>
        <v>99.999989704779296</v>
      </c>
      <c r="M363" s="6"/>
    </row>
    <row r="364" spans="2:13" s="5" customFormat="1" ht="18.75" outlineLevel="5" x14ac:dyDescent="0.3">
      <c r="B364" s="25" t="s">
        <v>231</v>
      </c>
      <c r="C364" s="16" t="s">
        <v>95</v>
      </c>
      <c r="D364" s="16" t="s">
        <v>7</v>
      </c>
      <c r="E364" s="16" t="s">
        <v>29</v>
      </c>
      <c r="F364" s="16" t="s">
        <v>49</v>
      </c>
      <c r="G364" s="29" t="s">
        <v>348</v>
      </c>
      <c r="H364" s="16">
        <v>610</v>
      </c>
      <c r="I364" s="24">
        <v>0</v>
      </c>
      <c r="J364" s="24">
        <v>971324.49</v>
      </c>
      <c r="K364" s="24">
        <v>971324.39</v>
      </c>
      <c r="L364" s="68">
        <f t="shared" si="41"/>
        <v>99.999989704779296</v>
      </c>
      <c r="M364" s="6"/>
    </row>
    <row r="365" spans="2:13" s="5" customFormat="1" ht="78.75" outlineLevel="6" x14ac:dyDescent="0.3">
      <c r="B365" s="22" t="s">
        <v>285</v>
      </c>
      <c r="C365" s="16" t="s">
        <v>95</v>
      </c>
      <c r="D365" s="16" t="s">
        <v>7</v>
      </c>
      <c r="E365" s="16" t="s">
        <v>29</v>
      </c>
      <c r="F365" s="16" t="s">
        <v>49</v>
      </c>
      <c r="G365" s="16" t="s">
        <v>111</v>
      </c>
      <c r="H365" s="23" t="s">
        <v>155</v>
      </c>
      <c r="I365" s="24">
        <v>341793</v>
      </c>
      <c r="J365" s="24">
        <v>0</v>
      </c>
      <c r="K365" s="24">
        <v>0</v>
      </c>
      <c r="L365" s="68">
        <v>0</v>
      </c>
      <c r="M365" s="6"/>
    </row>
    <row r="366" spans="2:13" s="5" customFormat="1" ht="47.25" outlineLevel="4" x14ac:dyDescent="0.3">
      <c r="B366" s="22" t="s">
        <v>230</v>
      </c>
      <c r="C366" s="16" t="s">
        <v>95</v>
      </c>
      <c r="D366" s="16" t="s">
        <v>7</v>
      </c>
      <c r="E366" s="16" t="s">
        <v>29</v>
      </c>
      <c r="F366" s="16" t="s">
        <v>49</v>
      </c>
      <c r="G366" s="16" t="s">
        <v>111</v>
      </c>
      <c r="H366" s="16" t="s">
        <v>58</v>
      </c>
      <c r="I366" s="24">
        <v>341793</v>
      </c>
      <c r="J366" s="24">
        <v>0</v>
      </c>
      <c r="K366" s="24">
        <v>0</v>
      </c>
      <c r="L366" s="68">
        <v>0</v>
      </c>
      <c r="M366" s="6"/>
    </row>
    <row r="367" spans="2:13" s="5" customFormat="1" ht="18.75" outlineLevel="5" x14ac:dyDescent="0.3">
      <c r="B367" s="22" t="s">
        <v>231</v>
      </c>
      <c r="C367" s="16" t="s">
        <v>95</v>
      </c>
      <c r="D367" s="16" t="s">
        <v>7</v>
      </c>
      <c r="E367" s="16" t="s">
        <v>29</v>
      </c>
      <c r="F367" s="16" t="s">
        <v>49</v>
      </c>
      <c r="G367" s="16" t="s">
        <v>111</v>
      </c>
      <c r="H367" s="16" t="s">
        <v>59</v>
      </c>
      <c r="I367" s="24">
        <v>341793</v>
      </c>
      <c r="J367" s="24">
        <v>0</v>
      </c>
      <c r="K367" s="24">
        <v>0</v>
      </c>
      <c r="L367" s="68">
        <v>0</v>
      </c>
      <c r="M367" s="6"/>
    </row>
    <row r="368" spans="2:13" s="5" customFormat="1" ht="31.5" outlineLevel="6" x14ac:dyDescent="0.3">
      <c r="B368" s="17" t="s">
        <v>263</v>
      </c>
      <c r="C368" s="18" t="s">
        <v>95</v>
      </c>
      <c r="D368" s="18" t="s">
        <v>7</v>
      </c>
      <c r="E368" s="18" t="s">
        <v>29</v>
      </c>
      <c r="F368" s="18" t="s">
        <v>87</v>
      </c>
      <c r="G368" s="21" t="s">
        <v>155</v>
      </c>
      <c r="H368" s="21" t="s">
        <v>155</v>
      </c>
      <c r="I368" s="20">
        <v>3739765</v>
      </c>
      <c r="J368" s="20">
        <v>4026543</v>
      </c>
      <c r="K368" s="20">
        <v>4001795.92</v>
      </c>
      <c r="L368" s="67">
        <f t="shared" si="41"/>
        <v>99.385401323169773</v>
      </c>
      <c r="M368" s="6"/>
    </row>
    <row r="369" spans="2:13" s="5" customFormat="1" ht="31.5" outlineLevel="4" x14ac:dyDescent="0.3">
      <c r="B369" s="22" t="s">
        <v>280</v>
      </c>
      <c r="C369" s="16" t="s">
        <v>95</v>
      </c>
      <c r="D369" s="16" t="s">
        <v>7</v>
      </c>
      <c r="E369" s="16" t="s">
        <v>29</v>
      </c>
      <c r="F369" s="16" t="s">
        <v>87</v>
      </c>
      <c r="G369" s="16" t="s">
        <v>106</v>
      </c>
      <c r="H369" s="23" t="s">
        <v>155</v>
      </c>
      <c r="I369" s="24">
        <v>3739765</v>
      </c>
      <c r="J369" s="24">
        <v>4026543</v>
      </c>
      <c r="K369" s="24">
        <v>4001795.92</v>
      </c>
      <c r="L369" s="68">
        <f t="shared" si="41"/>
        <v>99.385401323169773</v>
      </c>
      <c r="M369" s="6"/>
    </row>
    <row r="370" spans="2:13" s="5" customFormat="1" ht="47.25" outlineLevel="5" x14ac:dyDescent="0.3">
      <c r="B370" s="22" t="s">
        <v>230</v>
      </c>
      <c r="C370" s="16" t="s">
        <v>95</v>
      </c>
      <c r="D370" s="16" t="s">
        <v>7</v>
      </c>
      <c r="E370" s="16" t="s">
        <v>29</v>
      </c>
      <c r="F370" s="16" t="s">
        <v>87</v>
      </c>
      <c r="G370" s="16" t="s">
        <v>106</v>
      </c>
      <c r="H370" s="16" t="s">
        <v>58</v>
      </c>
      <c r="I370" s="24">
        <v>3739765</v>
      </c>
      <c r="J370" s="24">
        <v>4026543</v>
      </c>
      <c r="K370" s="24">
        <v>4001795.92</v>
      </c>
      <c r="L370" s="68">
        <f t="shared" si="41"/>
        <v>99.385401323169773</v>
      </c>
      <c r="M370" s="6"/>
    </row>
    <row r="371" spans="2:13" s="5" customFormat="1" ht="18.75" outlineLevel="6" x14ac:dyDescent="0.3">
      <c r="B371" s="22" t="s">
        <v>231</v>
      </c>
      <c r="C371" s="16" t="s">
        <v>95</v>
      </c>
      <c r="D371" s="16" t="s">
        <v>7</v>
      </c>
      <c r="E371" s="16" t="s">
        <v>29</v>
      </c>
      <c r="F371" s="16" t="s">
        <v>87</v>
      </c>
      <c r="G371" s="16" t="s">
        <v>106</v>
      </c>
      <c r="H371" s="16" t="s">
        <v>59</v>
      </c>
      <c r="I371" s="24">
        <v>3739765</v>
      </c>
      <c r="J371" s="24">
        <v>4026543</v>
      </c>
      <c r="K371" s="24">
        <v>4001795.92</v>
      </c>
      <c r="L371" s="68">
        <f t="shared" si="41"/>
        <v>99.385401323169773</v>
      </c>
      <c r="M371" s="6"/>
    </row>
    <row r="372" spans="2:13" s="5" customFormat="1" ht="47.25" outlineLevel="4" x14ac:dyDescent="0.3">
      <c r="B372" s="17" t="s">
        <v>287</v>
      </c>
      <c r="C372" s="18" t="s">
        <v>95</v>
      </c>
      <c r="D372" s="18" t="s">
        <v>7</v>
      </c>
      <c r="E372" s="18" t="s">
        <v>121</v>
      </c>
      <c r="F372" s="19" t="s">
        <v>155</v>
      </c>
      <c r="G372" s="19" t="s">
        <v>155</v>
      </c>
      <c r="H372" s="19" t="s">
        <v>155</v>
      </c>
      <c r="I372" s="24">
        <f>I379+I374</f>
        <v>0</v>
      </c>
      <c r="J372" s="20">
        <f>J373</f>
        <v>170182</v>
      </c>
      <c r="K372" s="20">
        <f>K373</f>
        <v>170182</v>
      </c>
      <c r="L372" s="67">
        <f t="shared" si="41"/>
        <v>100</v>
      </c>
      <c r="M372" s="6"/>
    </row>
    <row r="373" spans="2:13" s="5" customFormat="1" ht="18.75" outlineLevel="5" x14ac:dyDescent="0.3">
      <c r="B373" s="17" t="s">
        <v>152</v>
      </c>
      <c r="C373" s="18" t="s">
        <v>95</v>
      </c>
      <c r="D373" s="18" t="s">
        <v>7</v>
      </c>
      <c r="E373" s="18" t="s">
        <v>121</v>
      </c>
      <c r="F373" s="18" t="s">
        <v>11</v>
      </c>
      <c r="G373" s="21" t="s">
        <v>155</v>
      </c>
      <c r="H373" s="21" t="s">
        <v>155</v>
      </c>
      <c r="I373" s="20">
        <f>I372</f>
        <v>0</v>
      </c>
      <c r="J373" s="20">
        <f>J374</f>
        <v>170182</v>
      </c>
      <c r="K373" s="20">
        <f>K374</f>
        <v>170182</v>
      </c>
      <c r="L373" s="67">
        <f t="shared" si="41"/>
        <v>100</v>
      </c>
      <c r="M373" s="6"/>
    </row>
    <row r="374" spans="2:13" s="5" customFormat="1" ht="47.25" outlineLevel="6" x14ac:dyDescent="0.3">
      <c r="B374" s="22" t="s">
        <v>288</v>
      </c>
      <c r="C374" s="16" t="s">
        <v>95</v>
      </c>
      <c r="D374" s="16" t="s">
        <v>7</v>
      </c>
      <c r="E374" s="16" t="s">
        <v>121</v>
      </c>
      <c r="F374" s="16" t="s">
        <v>11</v>
      </c>
      <c r="G374" s="16" t="s">
        <v>289</v>
      </c>
      <c r="H374" s="23" t="s">
        <v>155</v>
      </c>
      <c r="I374" s="24">
        <v>0</v>
      </c>
      <c r="J374" s="24">
        <v>170182</v>
      </c>
      <c r="K374" s="24">
        <v>170182</v>
      </c>
      <c r="L374" s="68">
        <f t="shared" si="41"/>
        <v>100</v>
      </c>
      <c r="M374" s="6"/>
    </row>
    <row r="375" spans="2:13" s="5" customFormat="1" ht="47.25" outlineLevel="4" x14ac:dyDescent="0.3">
      <c r="B375" s="22" t="s">
        <v>218</v>
      </c>
      <c r="C375" s="16" t="s">
        <v>95</v>
      </c>
      <c r="D375" s="16" t="s">
        <v>7</v>
      </c>
      <c r="E375" s="16" t="s">
        <v>121</v>
      </c>
      <c r="F375" s="16" t="s">
        <v>11</v>
      </c>
      <c r="G375" s="16" t="s">
        <v>289</v>
      </c>
      <c r="H375" s="16" t="s">
        <v>21</v>
      </c>
      <c r="I375" s="24">
        <v>0</v>
      </c>
      <c r="J375" s="24">
        <v>170182</v>
      </c>
      <c r="K375" s="24">
        <v>170182</v>
      </c>
      <c r="L375" s="68">
        <f t="shared" si="41"/>
        <v>100</v>
      </c>
      <c r="M375" s="6"/>
    </row>
    <row r="376" spans="2:13" s="5" customFormat="1" ht="18.75" outlineLevel="5" x14ac:dyDescent="0.3">
      <c r="B376" s="22" t="s">
        <v>219</v>
      </c>
      <c r="C376" s="16" t="s">
        <v>95</v>
      </c>
      <c r="D376" s="16" t="s">
        <v>7</v>
      </c>
      <c r="E376" s="16" t="s">
        <v>121</v>
      </c>
      <c r="F376" s="16" t="s">
        <v>11</v>
      </c>
      <c r="G376" s="16" t="s">
        <v>289</v>
      </c>
      <c r="H376" s="16" t="s">
        <v>22</v>
      </c>
      <c r="I376" s="24">
        <v>0</v>
      </c>
      <c r="J376" s="24">
        <v>170182</v>
      </c>
      <c r="K376" s="24">
        <v>170182</v>
      </c>
      <c r="L376" s="68">
        <f t="shared" si="41"/>
        <v>100</v>
      </c>
      <c r="M376" s="6"/>
    </row>
    <row r="377" spans="2:13" s="5" customFormat="1" ht="31.5" outlineLevel="5" x14ac:dyDescent="0.3">
      <c r="B377" s="26" t="s">
        <v>356</v>
      </c>
      <c r="C377" s="12" t="s">
        <v>95</v>
      </c>
      <c r="D377" s="12" t="s">
        <v>7</v>
      </c>
      <c r="E377" s="12" t="s">
        <v>357</v>
      </c>
      <c r="F377" s="19" t="s">
        <v>155</v>
      </c>
      <c r="G377" s="19" t="s">
        <v>155</v>
      </c>
      <c r="H377" s="19" t="s">
        <v>155</v>
      </c>
      <c r="I377" s="20">
        <v>0</v>
      </c>
      <c r="J377" s="20">
        <v>110483284.95</v>
      </c>
      <c r="K377" s="20">
        <v>70471588.799999997</v>
      </c>
      <c r="L377" s="67">
        <f t="shared" si="41"/>
        <v>63.784842052707269</v>
      </c>
      <c r="M377" s="6"/>
    </row>
    <row r="378" spans="2:13" s="5" customFormat="1" ht="18.75" outlineLevel="5" x14ac:dyDescent="0.3">
      <c r="B378" s="26" t="s">
        <v>152</v>
      </c>
      <c r="C378" s="12" t="s">
        <v>95</v>
      </c>
      <c r="D378" s="12" t="s">
        <v>7</v>
      </c>
      <c r="E378" s="12" t="s">
        <v>357</v>
      </c>
      <c r="F378" s="12" t="s">
        <v>11</v>
      </c>
      <c r="G378" s="28" t="s">
        <v>155</v>
      </c>
      <c r="H378" s="28" t="s">
        <v>155</v>
      </c>
      <c r="I378" s="20">
        <v>0</v>
      </c>
      <c r="J378" s="20">
        <v>110483284.95</v>
      </c>
      <c r="K378" s="20">
        <v>70471588.799999997</v>
      </c>
      <c r="L378" s="67"/>
      <c r="M378" s="6"/>
    </row>
    <row r="379" spans="2:13" s="5" customFormat="1" ht="47.25" outlineLevel="6" x14ac:dyDescent="0.3">
      <c r="B379" s="25" t="s">
        <v>358</v>
      </c>
      <c r="C379" s="29" t="s">
        <v>95</v>
      </c>
      <c r="D379" s="29" t="s">
        <v>7</v>
      </c>
      <c r="E379" s="29" t="s">
        <v>357</v>
      </c>
      <c r="F379" s="29" t="s">
        <v>11</v>
      </c>
      <c r="G379" s="29" t="s">
        <v>359</v>
      </c>
      <c r="H379" s="30" t="s">
        <v>155</v>
      </c>
      <c r="I379" s="24">
        <v>0</v>
      </c>
      <c r="J379" s="24">
        <v>110483284.95</v>
      </c>
      <c r="K379" s="24">
        <v>70471588.799999997</v>
      </c>
      <c r="L379" s="68">
        <f t="shared" si="41"/>
        <v>63.784842052707269</v>
      </c>
      <c r="M379" s="6"/>
    </row>
    <row r="380" spans="2:13" s="5" customFormat="1" ht="47.25" outlineLevel="4" x14ac:dyDescent="0.3">
      <c r="B380" s="25" t="s">
        <v>218</v>
      </c>
      <c r="C380" s="29" t="s">
        <v>95</v>
      </c>
      <c r="D380" s="29" t="s">
        <v>7</v>
      </c>
      <c r="E380" s="29" t="s">
        <v>357</v>
      </c>
      <c r="F380" s="29" t="s">
        <v>11</v>
      </c>
      <c r="G380" s="29" t="s">
        <v>359</v>
      </c>
      <c r="H380" s="29" t="s">
        <v>21</v>
      </c>
      <c r="I380" s="24">
        <v>0</v>
      </c>
      <c r="J380" s="24">
        <v>110483284.95</v>
      </c>
      <c r="K380" s="24">
        <v>70471588.799999997</v>
      </c>
      <c r="L380" s="68">
        <f t="shared" si="41"/>
        <v>63.784842052707269</v>
      </c>
      <c r="M380" s="6"/>
    </row>
    <row r="381" spans="2:13" s="5" customFormat="1" ht="18.75" outlineLevel="5" x14ac:dyDescent="0.3">
      <c r="B381" s="25" t="s">
        <v>219</v>
      </c>
      <c r="C381" s="29" t="s">
        <v>95</v>
      </c>
      <c r="D381" s="29" t="s">
        <v>7</v>
      </c>
      <c r="E381" s="29" t="s">
        <v>357</v>
      </c>
      <c r="F381" s="29" t="s">
        <v>11</v>
      </c>
      <c r="G381" s="29" t="s">
        <v>359</v>
      </c>
      <c r="H381" s="29" t="s">
        <v>22</v>
      </c>
      <c r="I381" s="24">
        <v>0</v>
      </c>
      <c r="J381" s="24">
        <v>110483284.95</v>
      </c>
      <c r="K381" s="24">
        <v>70471588.799999997</v>
      </c>
      <c r="L381" s="68">
        <f t="shared" si="41"/>
        <v>63.784842052707269</v>
      </c>
      <c r="M381" s="6"/>
    </row>
    <row r="382" spans="2:13" s="5" customFormat="1" ht="31.5" outlineLevel="6" x14ac:dyDescent="0.3">
      <c r="B382" s="17" t="s">
        <v>290</v>
      </c>
      <c r="C382" s="18" t="s">
        <v>95</v>
      </c>
      <c r="D382" s="18" t="s">
        <v>7</v>
      </c>
      <c r="E382" s="18" t="s">
        <v>291</v>
      </c>
      <c r="F382" s="19" t="s">
        <v>155</v>
      </c>
      <c r="G382" s="19" t="s">
        <v>155</v>
      </c>
      <c r="H382" s="19" t="s">
        <v>155</v>
      </c>
      <c r="I382" s="20">
        <v>0</v>
      </c>
      <c r="J382" s="20">
        <f>J383</f>
        <v>4773974.1500000004</v>
      </c>
      <c r="K382" s="20">
        <f>K383</f>
        <v>4542155.18</v>
      </c>
      <c r="L382" s="67">
        <f t="shared" si="41"/>
        <v>95.144109232346793</v>
      </c>
      <c r="M382" s="6"/>
    </row>
    <row r="383" spans="2:13" s="5" customFormat="1" ht="31.5" outlineLevel="3" x14ac:dyDescent="0.3">
      <c r="B383" s="17" t="s">
        <v>221</v>
      </c>
      <c r="C383" s="18" t="s">
        <v>95</v>
      </c>
      <c r="D383" s="18" t="s">
        <v>7</v>
      </c>
      <c r="E383" s="18" t="s">
        <v>291</v>
      </c>
      <c r="F383" s="18" t="s">
        <v>49</v>
      </c>
      <c r="G383" s="21" t="s">
        <v>155</v>
      </c>
      <c r="H383" s="21" t="s">
        <v>155</v>
      </c>
      <c r="I383" s="20">
        <v>0</v>
      </c>
      <c r="J383" s="20">
        <f>J384</f>
        <v>4773974.1500000004</v>
      </c>
      <c r="K383" s="20">
        <f>K384</f>
        <v>4542155.18</v>
      </c>
      <c r="L383" s="67">
        <f t="shared" si="41"/>
        <v>95.144109232346793</v>
      </c>
      <c r="M383" s="6"/>
    </row>
    <row r="384" spans="2:13" s="5" customFormat="1" ht="94.5" outlineLevel="4" x14ac:dyDescent="0.3">
      <c r="B384" s="22" t="s">
        <v>292</v>
      </c>
      <c r="C384" s="16" t="s">
        <v>95</v>
      </c>
      <c r="D384" s="16" t="s">
        <v>7</v>
      </c>
      <c r="E384" s="16" t="s">
        <v>291</v>
      </c>
      <c r="F384" s="16" t="s">
        <v>49</v>
      </c>
      <c r="G384" s="16" t="s">
        <v>293</v>
      </c>
      <c r="H384" s="23" t="s">
        <v>155</v>
      </c>
      <c r="I384" s="24">
        <v>0</v>
      </c>
      <c r="J384" s="24">
        <v>4773974.1500000004</v>
      </c>
      <c r="K384" s="24">
        <v>4542155.18</v>
      </c>
      <c r="L384" s="68">
        <f t="shared" si="41"/>
        <v>95.144109232346793</v>
      </c>
      <c r="M384" s="6"/>
    </row>
    <row r="385" spans="2:13" s="5" customFormat="1" ht="47.25" outlineLevel="5" x14ac:dyDescent="0.3">
      <c r="B385" s="22" t="s">
        <v>230</v>
      </c>
      <c r="C385" s="16" t="s">
        <v>95</v>
      </c>
      <c r="D385" s="16" t="s">
        <v>7</v>
      </c>
      <c r="E385" s="16" t="s">
        <v>291</v>
      </c>
      <c r="F385" s="16" t="s">
        <v>49</v>
      </c>
      <c r="G385" s="16" t="s">
        <v>293</v>
      </c>
      <c r="H385" s="16" t="s">
        <v>58</v>
      </c>
      <c r="I385" s="24">
        <v>0</v>
      </c>
      <c r="J385" s="24">
        <v>4773974.1500000004</v>
      </c>
      <c r="K385" s="24">
        <v>4542155.18</v>
      </c>
      <c r="L385" s="68">
        <f t="shared" si="41"/>
        <v>95.144109232346793</v>
      </c>
      <c r="M385" s="6"/>
    </row>
    <row r="386" spans="2:13" s="5" customFormat="1" ht="18.75" outlineLevel="6" x14ac:dyDescent="0.3">
      <c r="B386" s="22" t="s">
        <v>231</v>
      </c>
      <c r="C386" s="16" t="s">
        <v>95</v>
      </c>
      <c r="D386" s="16" t="s">
        <v>7</v>
      </c>
      <c r="E386" s="16" t="s">
        <v>291</v>
      </c>
      <c r="F386" s="16" t="s">
        <v>49</v>
      </c>
      <c r="G386" s="16" t="s">
        <v>293</v>
      </c>
      <c r="H386" s="16" t="s">
        <v>59</v>
      </c>
      <c r="I386" s="24">
        <v>0</v>
      </c>
      <c r="J386" s="24">
        <v>4773974.1500000004</v>
      </c>
      <c r="K386" s="24">
        <v>4542155.18</v>
      </c>
      <c r="L386" s="68">
        <f t="shared" si="41"/>
        <v>95.144109232346793</v>
      </c>
      <c r="M386" s="6"/>
    </row>
    <row r="387" spans="2:13" s="5" customFormat="1" ht="47.25" outlineLevel="6" x14ac:dyDescent="0.3">
      <c r="B387" s="26" t="s">
        <v>350</v>
      </c>
      <c r="C387" s="12" t="s">
        <v>95</v>
      </c>
      <c r="D387" s="12" t="s">
        <v>7</v>
      </c>
      <c r="E387" s="12" t="s">
        <v>351</v>
      </c>
      <c r="F387" s="19" t="s">
        <v>155</v>
      </c>
      <c r="G387" s="19" t="s">
        <v>155</v>
      </c>
      <c r="H387" s="19" t="s">
        <v>155</v>
      </c>
      <c r="I387" s="20">
        <v>0</v>
      </c>
      <c r="J387" s="20">
        <v>338340.4</v>
      </c>
      <c r="K387" s="20">
        <v>338340.4</v>
      </c>
      <c r="L387" s="67">
        <f t="shared" si="41"/>
        <v>100</v>
      </c>
      <c r="M387" s="6"/>
    </row>
    <row r="388" spans="2:13" s="5" customFormat="1" ht="31.5" outlineLevel="6" x14ac:dyDescent="0.3">
      <c r="B388" s="26" t="s">
        <v>221</v>
      </c>
      <c r="C388" s="12" t="s">
        <v>95</v>
      </c>
      <c r="D388" s="12" t="s">
        <v>7</v>
      </c>
      <c r="E388" s="12" t="s">
        <v>351</v>
      </c>
      <c r="F388" s="12" t="s">
        <v>49</v>
      </c>
      <c r="G388" s="28" t="s">
        <v>155</v>
      </c>
      <c r="H388" s="28" t="s">
        <v>155</v>
      </c>
      <c r="I388" s="20">
        <v>0</v>
      </c>
      <c r="J388" s="20">
        <v>338340.4</v>
      </c>
      <c r="K388" s="20">
        <v>338340.4</v>
      </c>
      <c r="L388" s="67">
        <f t="shared" si="41"/>
        <v>100</v>
      </c>
      <c r="M388" s="6"/>
    </row>
    <row r="389" spans="2:13" s="5" customFormat="1" ht="78.75" outlineLevel="6" x14ac:dyDescent="0.3">
      <c r="B389" s="25" t="s">
        <v>352</v>
      </c>
      <c r="C389" s="29" t="s">
        <v>95</v>
      </c>
      <c r="D389" s="29" t="s">
        <v>7</v>
      </c>
      <c r="E389" s="29" t="s">
        <v>351</v>
      </c>
      <c r="F389" s="29" t="s">
        <v>49</v>
      </c>
      <c r="G389" s="29" t="s">
        <v>353</v>
      </c>
      <c r="H389" s="30" t="s">
        <v>155</v>
      </c>
      <c r="I389" s="24">
        <v>0</v>
      </c>
      <c r="J389" s="24">
        <v>338340.4</v>
      </c>
      <c r="K389" s="24">
        <v>338340.4</v>
      </c>
      <c r="L389" s="68">
        <f t="shared" si="41"/>
        <v>100</v>
      </c>
      <c r="M389" s="6"/>
    </row>
    <row r="390" spans="2:13" s="5" customFormat="1" ht="47.25" outlineLevel="6" x14ac:dyDescent="0.3">
      <c r="B390" s="25" t="s">
        <v>230</v>
      </c>
      <c r="C390" s="29" t="s">
        <v>95</v>
      </c>
      <c r="D390" s="29" t="s">
        <v>7</v>
      </c>
      <c r="E390" s="29" t="s">
        <v>351</v>
      </c>
      <c r="F390" s="29" t="s">
        <v>49</v>
      </c>
      <c r="G390" s="29" t="s">
        <v>353</v>
      </c>
      <c r="H390" s="29" t="s">
        <v>58</v>
      </c>
      <c r="I390" s="24">
        <v>0</v>
      </c>
      <c r="J390" s="24">
        <v>338340.4</v>
      </c>
      <c r="K390" s="24">
        <v>338340.4</v>
      </c>
      <c r="L390" s="68">
        <f t="shared" si="41"/>
        <v>100</v>
      </c>
      <c r="M390" s="6"/>
    </row>
    <row r="391" spans="2:13" s="5" customFormat="1" ht="18.75" outlineLevel="6" x14ac:dyDescent="0.3">
      <c r="B391" s="25" t="s">
        <v>231</v>
      </c>
      <c r="C391" s="29" t="s">
        <v>95</v>
      </c>
      <c r="D391" s="29" t="s">
        <v>7</v>
      </c>
      <c r="E391" s="29" t="s">
        <v>351</v>
      </c>
      <c r="F391" s="29" t="s">
        <v>49</v>
      </c>
      <c r="G391" s="29" t="s">
        <v>353</v>
      </c>
      <c r="H391" s="29" t="s">
        <v>59</v>
      </c>
      <c r="I391" s="24">
        <v>0</v>
      </c>
      <c r="J391" s="24">
        <v>338340.4</v>
      </c>
      <c r="K391" s="24">
        <v>338340.4</v>
      </c>
      <c r="L391" s="68">
        <f t="shared" si="41"/>
        <v>100</v>
      </c>
      <c r="M391" s="6"/>
    </row>
    <row r="392" spans="2:13" s="5" customFormat="1" ht="47.25" outlineLevel="6" x14ac:dyDescent="0.3">
      <c r="B392" s="17" t="s">
        <v>294</v>
      </c>
      <c r="C392" s="18" t="s">
        <v>95</v>
      </c>
      <c r="D392" s="18" t="s">
        <v>7</v>
      </c>
      <c r="E392" s="18" t="s">
        <v>97</v>
      </c>
      <c r="F392" s="19" t="s">
        <v>155</v>
      </c>
      <c r="G392" s="19" t="s">
        <v>155</v>
      </c>
      <c r="H392" s="19" t="s">
        <v>155</v>
      </c>
      <c r="I392" s="20">
        <f>I393</f>
        <v>1043866.34</v>
      </c>
      <c r="J392" s="20">
        <f t="shared" ref="J392:K392" si="44">J393</f>
        <v>1043866.34</v>
      </c>
      <c r="K392" s="20">
        <f t="shared" si="44"/>
        <v>1043866.34</v>
      </c>
      <c r="L392" s="67">
        <f t="shared" si="41"/>
        <v>100</v>
      </c>
      <c r="M392" s="6"/>
    </row>
    <row r="393" spans="2:13" s="5" customFormat="1" ht="31.5" outlineLevel="6" x14ac:dyDescent="0.3">
      <c r="B393" s="17" t="s">
        <v>221</v>
      </c>
      <c r="C393" s="18" t="s">
        <v>95</v>
      </c>
      <c r="D393" s="18" t="s">
        <v>7</v>
      </c>
      <c r="E393" s="18" t="s">
        <v>97</v>
      </c>
      <c r="F393" s="18" t="s">
        <v>49</v>
      </c>
      <c r="G393" s="21" t="s">
        <v>155</v>
      </c>
      <c r="H393" s="21" t="s">
        <v>155</v>
      </c>
      <c r="I393" s="20">
        <f>I394</f>
        <v>1043866.34</v>
      </c>
      <c r="J393" s="20">
        <f t="shared" ref="J393:K393" si="45">J394</f>
        <v>1043866.34</v>
      </c>
      <c r="K393" s="20">
        <f t="shared" si="45"/>
        <v>1043866.34</v>
      </c>
      <c r="L393" s="67">
        <f t="shared" si="41"/>
        <v>100</v>
      </c>
      <c r="M393" s="6"/>
    </row>
    <row r="394" spans="2:13" s="5" customFormat="1" ht="78.75" outlineLevel="6" x14ac:dyDescent="0.3">
      <c r="B394" s="22" t="s">
        <v>295</v>
      </c>
      <c r="C394" s="16" t="s">
        <v>95</v>
      </c>
      <c r="D394" s="16" t="s">
        <v>7</v>
      </c>
      <c r="E394" s="16" t="s">
        <v>97</v>
      </c>
      <c r="F394" s="16" t="s">
        <v>49</v>
      </c>
      <c r="G394" s="16" t="s">
        <v>296</v>
      </c>
      <c r="H394" s="23" t="s">
        <v>155</v>
      </c>
      <c r="I394" s="24">
        <v>1043866.34</v>
      </c>
      <c r="J394" s="24">
        <v>1043866.34</v>
      </c>
      <c r="K394" s="24">
        <v>1043866.34</v>
      </c>
      <c r="L394" s="68">
        <f t="shared" si="41"/>
        <v>100</v>
      </c>
      <c r="M394" s="6"/>
    </row>
    <row r="395" spans="2:13" s="5" customFormat="1" ht="47.25" outlineLevel="6" x14ac:dyDescent="0.3">
      <c r="B395" s="22" t="s">
        <v>230</v>
      </c>
      <c r="C395" s="16" t="s">
        <v>95</v>
      </c>
      <c r="D395" s="16" t="s">
        <v>7</v>
      </c>
      <c r="E395" s="16" t="s">
        <v>97</v>
      </c>
      <c r="F395" s="16" t="s">
        <v>49</v>
      </c>
      <c r="G395" s="16" t="s">
        <v>296</v>
      </c>
      <c r="H395" s="16" t="s">
        <v>58</v>
      </c>
      <c r="I395" s="24">
        <v>1043866.34</v>
      </c>
      <c r="J395" s="24">
        <v>1043866.34</v>
      </c>
      <c r="K395" s="65">
        <v>1043866.34</v>
      </c>
      <c r="L395" s="68">
        <f t="shared" si="41"/>
        <v>100</v>
      </c>
      <c r="M395" s="6"/>
    </row>
    <row r="396" spans="2:13" s="5" customFormat="1" ht="18.75" outlineLevel="6" x14ac:dyDescent="0.3">
      <c r="B396" s="22" t="s">
        <v>231</v>
      </c>
      <c r="C396" s="16" t="s">
        <v>95</v>
      </c>
      <c r="D396" s="16" t="s">
        <v>7</v>
      </c>
      <c r="E396" s="16" t="s">
        <v>97</v>
      </c>
      <c r="F396" s="16" t="s">
        <v>49</v>
      </c>
      <c r="G396" s="16" t="s">
        <v>296</v>
      </c>
      <c r="H396" s="16" t="s">
        <v>59</v>
      </c>
      <c r="I396" s="24">
        <v>1043866.34</v>
      </c>
      <c r="J396" s="24">
        <v>1043866.34</v>
      </c>
      <c r="K396" s="65">
        <v>1043866.34</v>
      </c>
      <c r="L396" s="68">
        <f t="shared" si="41"/>
        <v>100</v>
      </c>
      <c r="M396" s="6"/>
    </row>
    <row r="397" spans="2:13" s="7" customFormat="1" ht="47.25" x14ac:dyDescent="0.3">
      <c r="B397" s="17" t="s">
        <v>113</v>
      </c>
      <c r="C397" s="18" t="s">
        <v>114</v>
      </c>
      <c r="D397" s="19" t="s">
        <v>155</v>
      </c>
      <c r="E397" s="19" t="s">
        <v>155</v>
      </c>
      <c r="F397" s="19" t="s">
        <v>155</v>
      </c>
      <c r="G397" s="19" t="s">
        <v>155</v>
      </c>
      <c r="H397" s="19" t="s">
        <v>155</v>
      </c>
      <c r="I397" s="20">
        <f>I398+I430+I435+I443+I413</f>
        <v>56861145.269999996</v>
      </c>
      <c r="J397" s="20">
        <f t="shared" ref="J397" si="46">J398+J430+J435+J443+J413</f>
        <v>54934161.289999999</v>
      </c>
      <c r="K397" s="39">
        <f>K398+K430+K435+K443+K413</f>
        <v>54364172.510000005</v>
      </c>
      <c r="L397" s="67">
        <f t="shared" si="41"/>
        <v>98.962414704047276</v>
      </c>
      <c r="M397" s="8"/>
    </row>
    <row r="398" spans="2:13" s="7" customFormat="1" ht="47.25" outlineLevel="2" x14ac:dyDescent="0.3">
      <c r="B398" s="17" t="s">
        <v>297</v>
      </c>
      <c r="C398" s="18" t="s">
        <v>114</v>
      </c>
      <c r="D398" s="18" t="s">
        <v>7</v>
      </c>
      <c r="E398" s="18" t="s">
        <v>10</v>
      </c>
      <c r="F398" s="19" t="s">
        <v>155</v>
      </c>
      <c r="G398" s="19" t="s">
        <v>155</v>
      </c>
      <c r="H398" s="19" t="s">
        <v>155</v>
      </c>
      <c r="I398" s="20">
        <f>I399</f>
        <v>9199310</v>
      </c>
      <c r="J398" s="20">
        <f t="shared" ref="J398:K398" si="47">J399</f>
        <v>8805761.6799999997</v>
      </c>
      <c r="K398" s="20">
        <f t="shared" si="47"/>
        <v>8646893.4100000001</v>
      </c>
      <c r="L398" s="67">
        <f t="shared" si="41"/>
        <v>98.195859986072222</v>
      </c>
      <c r="M398" s="8"/>
    </row>
    <row r="399" spans="2:13" s="7" customFormat="1" ht="31.5" outlineLevel="3" x14ac:dyDescent="0.3">
      <c r="B399" s="17" t="s">
        <v>263</v>
      </c>
      <c r="C399" s="18" t="s">
        <v>114</v>
      </c>
      <c r="D399" s="18" t="s">
        <v>7</v>
      </c>
      <c r="E399" s="18" t="s">
        <v>10</v>
      </c>
      <c r="F399" s="18" t="s">
        <v>87</v>
      </c>
      <c r="G399" s="21" t="s">
        <v>155</v>
      </c>
      <c r="H399" s="21" t="s">
        <v>155</v>
      </c>
      <c r="I399" s="20">
        <f>I400+I405</f>
        <v>9199310</v>
      </c>
      <c r="J399" s="20">
        <f>J400+J405+J410</f>
        <v>8805761.6799999997</v>
      </c>
      <c r="K399" s="20">
        <f>K400+K405+K410</f>
        <v>8646893.4100000001</v>
      </c>
      <c r="L399" s="67">
        <f t="shared" si="41"/>
        <v>98.195859986072222</v>
      </c>
      <c r="M399" s="8"/>
    </row>
    <row r="400" spans="2:13" s="5" customFormat="1" ht="47.25" outlineLevel="4" x14ac:dyDescent="0.3">
      <c r="B400" s="22" t="s">
        <v>184</v>
      </c>
      <c r="C400" s="16" t="s">
        <v>114</v>
      </c>
      <c r="D400" s="16" t="s">
        <v>7</v>
      </c>
      <c r="E400" s="16" t="s">
        <v>10</v>
      </c>
      <c r="F400" s="16" t="s">
        <v>87</v>
      </c>
      <c r="G400" s="16" t="s">
        <v>15</v>
      </c>
      <c r="H400" s="23" t="s">
        <v>155</v>
      </c>
      <c r="I400" s="24">
        <v>810192</v>
      </c>
      <c r="J400" s="24">
        <v>883957</v>
      </c>
      <c r="K400" s="24">
        <v>861721.89</v>
      </c>
      <c r="L400" s="68">
        <f t="shared" si="41"/>
        <v>97.484593707612476</v>
      </c>
      <c r="M400" s="6"/>
    </row>
    <row r="401" spans="2:13" s="5" customFormat="1" ht="94.5" outlineLevel="5" x14ac:dyDescent="0.3">
      <c r="B401" s="22" t="s">
        <v>182</v>
      </c>
      <c r="C401" s="16" t="s">
        <v>114</v>
      </c>
      <c r="D401" s="16" t="s">
        <v>7</v>
      </c>
      <c r="E401" s="16" t="s">
        <v>10</v>
      </c>
      <c r="F401" s="16" t="s">
        <v>87</v>
      </c>
      <c r="G401" s="16" t="s">
        <v>15</v>
      </c>
      <c r="H401" s="16" t="s">
        <v>12</v>
      </c>
      <c r="I401" s="24">
        <v>792294</v>
      </c>
      <c r="J401" s="24">
        <v>866059</v>
      </c>
      <c r="K401" s="24">
        <v>846233.89</v>
      </c>
      <c r="L401" s="68">
        <f t="shared" si="41"/>
        <v>97.710882284001443</v>
      </c>
      <c r="M401" s="6"/>
    </row>
    <row r="402" spans="2:13" s="5" customFormat="1" ht="31.5" outlineLevel="6" x14ac:dyDescent="0.3">
      <c r="B402" s="22" t="s">
        <v>183</v>
      </c>
      <c r="C402" s="16" t="s">
        <v>114</v>
      </c>
      <c r="D402" s="16" t="s">
        <v>7</v>
      </c>
      <c r="E402" s="16" t="s">
        <v>10</v>
      </c>
      <c r="F402" s="16" t="s">
        <v>87</v>
      </c>
      <c r="G402" s="16" t="s">
        <v>15</v>
      </c>
      <c r="H402" s="16" t="s">
        <v>13</v>
      </c>
      <c r="I402" s="24">
        <v>792294</v>
      </c>
      <c r="J402" s="24">
        <v>866059</v>
      </c>
      <c r="K402" s="24">
        <v>846233.89</v>
      </c>
      <c r="L402" s="68">
        <f t="shared" si="41"/>
        <v>97.710882284001443</v>
      </c>
      <c r="M402" s="6"/>
    </row>
    <row r="403" spans="2:13" s="7" customFormat="1" ht="47.25" outlineLevel="2" x14ac:dyDescent="0.3">
      <c r="B403" s="22" t="s">
        <v>185</v>
      </c>
      <c r="C403" s="16" t="s">
        <v>114</v>
      </c>
      <c r="D403" s="16" t="s">
        <v>7</v>
      </c>
      <c r="E403" s="16" t="s">
        <v>10</v>
      </c>
      <c r="F403" s="16" t="s">
        <v>87</v>
      </c>
      <c r="G403" s="16" t="s">
        <v>15</v>
      </c>
      <c r="H403" s="16" t="s">
        <v>16</v>
      </c>
      <c r="I403" s="24">
        <v>17898</v>
      </c>
      <c r="J403" s="24">
        <v>17898</v>
      </c>
      <c r="K403" s="24">
        <v>15488</v>
      </c>
      <c r="L403" s="68">
        <f t="shared" si="41"/>
        <v>86.534808358475814</v>
      </c>
      <c r="M403" s="8"/>
    </row>
    <row r="404" spans="2:13" s="7" customFormat="1" ht="47.25" outlineLevel="3" x14ac:dyDescent="0.3">
      <c r="B404" s="22" t="s">
        <v>186</v>
      </c>
      <c r="C404" s="16" t="s">
        <v>114</v>
      </c>
      <c r="D404" s="16" t="s">
        <v>7</v>
      </c>
      <c r="E404" s="16" t="s">
        <v>10</v>
      </c>
      <c r="F404" s="16" t="s">
        <v>87</v>
      </c>
      <c r="G404" s="16" t="s">
        <v>15</v>
      </c>
      <c r="H404" s="16" t="s">
        <v>17</v>
      </c>
      <c r="I404" s="24">
        <v>17898</v>
      </c>
      <c r="J404" s="24">
        <v>17898</v>
      </c>
      <c r="K404" s="24">
        <v>15488</v>
      </c>
      <c r="L404" s="68">
        <f t="shared" si="41"/>
        <v>86.534808358475814</v>
      </c>
      <c r="M404" s="8"/>
    </row>
    <row r="405" spans="2:13" s="5" customFormat="1" ht="63" outlineLevel="4" x14ac:dyDescent="0.3">
      <c r="B405" s="22" t="s">
        <v>272</v>
      </c>
      <c r="C405" s="16" t="s">
        <v>114</v>
      </c>
      <c r="D405" s="16" t="s">
        <v>7</v>
      </c>
      <c r="E405" s="16" t="s">
        <v>10</v>
      </c>
      <c r="F405" s="16" t="s">
        <v>87</v>
      </c>
      <c r="G405" s="16" t="s">
        <v>99</v>
      </c>
      <c r="H405" s="23" t="s">
        <v>155</v>
      </c>
      <c r="I405" s="24">
        <v>8389118</v>
      </c>
      <c r="J405" s="24">
        <v>7895518</v>
      </c>
      <c r="K405" s="24">
        <v>7758884.8399999999</v>
      </c>
      <c r="L405" s="68">
        <f t="shared" si="41"/>
        <v>98.269484535403507</v>
      </c>
      <c r="M405" s="6"/>
    </row>
    <row r="406" spans="2:13" s="5" customFormat="1" ht="94.5" outlineLevel="5" x14ac:dyDescent="0.3">
      <c r="B406" s="22" t="s">
        <v>182</v>
      </c>
      <c r="C406" s="16" t="s">
        <v>114</v>
      </c>
      <c r="D406" s="16" t="s">
        <v>7</v>
      </c>
      <c r="E406" s="16" t="s">
        <v>10</v>
      </c>
      <c r="F406" s="16" t="s">
        <v>87</v>
      </c>
      <c r="G406" s="16" t="s">
        <v>99</v>
      </c>
      <c r="H406" s="16" t="s">
        <v>12</v>
      </c>
      <c r="I406" s="24">
        <v>8369830</v>
      </c>
      <c r="J406" s="24">
        <v>7829830</v>
      </c>
      <c r="K406" s="24">
        <v>7709588</v>
      </c>
      <c r="L406" s="68">
        <f t="shared" si="41"/>
        <v>98.464308931356101</v>
      </c>
      <c r="M406" s="6"/>
    </row>
    <row r="407" spans="2:13" s="5" customFormat="1" ht="31.5" outlineLevel="6" x14ac:dyDescent="0.3">
      <c r="B407" s="22" t="s">
        <v>183</v>
      </c>
      <c r="C407" s="16" t="s">
        <v>114</v>
      </c>
      <c r="D407" s="16" t="s">
        <v>7</v>
      </c>
      <c r="E407" s="16" t="s">
        <v>10</v>
      </c>
      <c r="F407" s="16" t="s">
        <v>87</v>
      </c>
      <c r="G407" s="16" t="s">
        <v>99</v>
      </c>
      <c r="H407" s="16" t="s">
        <v>13</v>
      </c>
      <c r="I407" s="24">
        <v>8369830</v>
      </c>
      <c r="J407" s="24">
        <v>7829830</v>
      </c>
      <c r="K407" s="24">
        <v>7709588</v>
      </c>
      <c r="L407" s="68">
        <f t="shared" ref="L407:L461" si="48">K407/J407*100</f>
        <v>98.464308931356101</v>
      </c>
      <c r="M407" s="6"/>
    </row>
    <row r="408" spans="2:13" s="5" customFormat="1" ht="47.25" outlineLevel="3" x14ac:dyDescent="0.3">
      <c r="B408" s="22" t="s">
        <v>185</v>
      </c>
      <c r="C408" s="16" t="s">
        <v>114</v>
      </c>
      <c r="D408" s="16" t="s">
        <v>7</v>
      </c>
      <c r="E408" s="16" t="s">
        <v>10</v>
      </c>
      <c r="F408" s="16" t="s">
        <v>87</v>
      </c>
      <c r="G408" s="16" t="s">
        <v>99</v>
      </c>
      <c r="H408" s="16" t="s">
        <v>16</v>
      </c>
      <c r="I408" s="24">
        <v>19288</v>
      </c>
      <c r="J408" s="24">
        <v>65688</v>
      </c>
      <c r="K408" s="24">
        <v>49296.84</v>
      </c>
      <c r="L408" s="68">
        <f t="shared" si="48"/>
        <v>75.046949214468398</v>
      </c>
      <c r="M408" s="6"/>
    </row>
    <row r="409" spans="2:13" s="5" customFormat="1" ht="47.25" outlineLevel="4" x14ac:dyDescent="0.3">
      <c r="B409" s="22" t="s">
        <v>186</v>
      </c>
      <c r="C409" s="16" t="s">
        <v>114</v>
      </c>
      <c r="D409" s="16" t="s">
        <v>7</v>
      </c>
      <c r="E409" s="16" t="s">
        <v>10</v>
      </c>
      <c r="F409" s="16" t="s">
        <v>87</v>
      </c>
      <c r="G409" s="16" t="s">
        <v>99</v>
      </c>
      <c r="H409" s="16" t="s">
        <v>17</v>
      </c>
      <c r="I409" s="24">
        <v>19288</v>
      </c>
      <c r="J409" s="24">
        <v>65688</v>
      </c>
      <c r="K409" s="24">
        <v>49296.84</v>
      </c>
      <c r="L409" s="68">
        <f t="shared" si="48"/>
        <v>75.046949214468398</v>
      </c>
      <c r="M409" s="6"/>
    </row>
    <row r="410" spans="2:13" s="5" customFormat="1" ht="94.5" outlineLevel="5" x14ac:dyDescent="0.3">
      <c r="B410" s="22" t="s">
        <v>188</v>
      </c>
      <c r="C410" s="16" t="s">
        <v>114</v>
      </c>
      <c r="D410" s="16" t="s">
        <v>7</v>
      </c>
      <c r="E410" s="16" t="s">
        <v>10</v>
      </c>
      <c r="F410" s="16" t="s">
        <v>87</v>
      </c>
      <c r="G410" s="16" t="s">
        <v>189</v>
      </c>
      <c r="H410" s="23" t="s">
        <v>155</v>
      </c>
      <c r="I410" s="24">
        <v>0</v>
      </c>
      <c r="J410" s="24">
        <v>26286.68</v>
      </c>
      <c r="K410" s="24">
        <v>26286.68</v>
      </c>
      <c r="L410" s="68">
        <f t="shared" si="48"/>
        <v>100</v>
      </c>
      <c r="M410" s="6"/>
    </row>
    <row r="411" spans="2:13" s="5" customFormat="1" ht="94.5" outlineLevel="6" x14ac:dyDescent="0.3">
      <c r="B411" s="22" t="s">
        <v>182</v>
      </c>
      <c r="C411" s="16" t="s">
        <v>114</v>
      </c>
      <c r="D411" s="16" t="s">
        <v>7</v>
      </c>
      <c r="E411" s="16" t="s">
        <v>10</v>
      </c>
      <c r="F411" s="16" t="s">
        <v>87</v>
      </c>
      <c r="G411" s="16" t="s">
        <v>189</v>
      </c>
      <c r="H411" s="16" t="s">
        <v>12</v>
      </c>
      <c r="I411" s="24">
        <v>0</v>
      </c>
      <c r="J411" s="24">
        <v>26286.68</v>
      </c>
      <c r="K411" s="24">
        <v>26286.68</v>
      </c>
      <c r="L411" s="68">
        <f t="shared" si="48"/>
        <v>100</v>
      </c>
      <c r="M411" s="6"/>
    </row>
    <row r="412" spans="2:13" s="5" customFormat="1" ht="31.5" outlineLevel="5" x14ac:dyDescent="0.3">
      <c r="B412" s="22" t="s">
        <v>183</v>
      </c>
      <c r="C412" s="16" t="s">
        <v>114</v>
      </c>
      <c r="D412" s="16" t="s">
        <v>7</v>
      </c>
      <c r="E412" s="16" t="s">
        <v>10</v>
      </c>
      <c r="F412" s="16" t="s">
        <v>87</v>
      </c>
      <c r="G412" s="16" t="s">
        <v>189</v>
      </c>
      <c r="H412" s="16" t="s">
        <v>13</v>
      </c>
      <c r="I412" s="24">
        <v>0</v>
      </c>
      <c r="J412" s="24">
        <v>26286.68</v>
      </c>
      <c r="K412" s="24">
        <v>26286.68</v>
      </c>
      <c r="L412" s="68">
        <f t="shared" si="48"/>
        <v>100</v>
      </c>
      <c r="M412" s="6"/>
    </row>
    <row r="413" spans="2:13" s="5" customFormat="1" ht="31.5" outlineLevel="6" x14ac:dyDescent="0.3">
      <c r="B413" s="17" t="s">
        <v>298</v>
      </c>
      <c r="C413" s="18" t="s">
        <v>114</v>
      </c>
      <c r="D413" s="18" t="s">
        <v>7</v>
      </c>
      <c r="E413" s="18" t="s">
        <v>29</v>
      </c>
      <c r="F413" s="19" t="s">
        <v>155</v>
      </c>
      <c r="G413" s="19" t="s">
        <v>155</v>
      </c>
      <c r="H413" s="19" t="s">
        <v>155</v>
      </c>
      <c r="I413" s="20">
        <f>I414</f>
        <v>32495491.27</v>
      </c>
      <c r="J413" s="20">
        <f t="shared" ref="J413:K413" si="49">J414</f>
        <v>32748599.27</v>
      </c>
      <c r="K413" s="20">
        <f t="shared" si="49"/>
        <v>32352131.710000001</v>
      </c>
      <c r="L413" s="67">
        <f t="shared" si="48"/>
        <v>98.789360251010223</v>
      </c>
      <c r="M413" s="6"/>
    </row>
    <row r="414" spans="2:13" s="5" customFormat="1" ht="31.5" outlineLevel="4" x14ac:dyDescent="0.3">
      <c r="B414" s="17" t="s">
        <v>263</v>
      </c>
      <c r="C414" s="18" t="s">
        <v>114</v>
      </c>
      <c r="D414" s="18" t="s">
        <v>7</v>
      </c>
      <c r="E414" s="18" t="s">
        <v>29</v>
      </c>
      <c r="F414" s="18" t="s">
        <v>87</v>
      </c>
      <c r="G414" s="21" t="s">
        <v>155</v>
      </c>
      <c r="H414" s="21" t="s">
        <v>155</v>
      </c>
      <c r="I414" s="20">
        <f>I415+I418+I421+I424+I427</f>
        <v>32495491.27</v>
      </c>
      <c r="J414" s="20">
        <f t="shared" ref="J414" si="50">J415+J418+J421+J424+J427</f>
        <v>32748599.27</v>
      </c>
      <c r="K414" s="20">
        <f>K415+K418+K421+K424+K427</f>
        <v>32352131.710000001</v>
      </c>
      <c r="L414" s="67">
        <f t="shared" si="48"/>
        <v>98.789360251010223</v>
      </c>
      <c r="M414" s="6"/>
    </row>
    <row r="415" spans="2:13" s="5" customFormat="1" ht="18.75" outlineLevel="5" x14ac:dyDescent="0.3">
      <c r="B415" s="22" t="s">
        <v>299</v>
      </c>
      <c r="C415" s="16" t="s">
        <v>114</v>
      </c>
      <c r="D415" s="16" t="s">
        <v>7</v>
      </c>
      <c r="E415" s="16" t="s">
        <v>29</v>
      </c>
      <c r="F415" s="16" t="s">
        <v>87</v>
      </c>
      <c r="G415" s="16" t="s">
        <v>116</v>
      </c>
      <c r="H415" s="23" t="s">
        <v>155</v>
      </c>
      <c r="I415" s="24">
        <v>14393567</v>
      </c>
      <c r="J415" s="24">
        <v>14428369</v>
      </c>
      <c r="K415" s="24">
        <v>14344432.460000001</v>
      </c>
      <c r="L415" s="68">
        <f t="shared" si="48"/>
        <v>99.418253442228988</v>
      </c>
      <c r="M415" s="6"/>
    </row>
    <row r="416" spans="2:13" s="5" customFormat="1" ht="47.25" outlineLevel="6" x14ac:dyDescent="0.3">
      <c r="B416" s="22" t="s">
        <v>230</v>
      </c>
      <c r="C416" s="16" t="s">
        <v>114</v>
      </c>
      <c r="D416" s="16" t="s">
        <v>7</v>
      </c>
      <c r="E416" s="16" t="s">
        <v>29</v>
      </c>
      <c r="F416" s="16" t="s">
        <v>87</v>
      </c>
      <c r="G416" s="16" t="s">
        <v>116</v>
      </c>
      <c r="H416" s="16" t="s">
        <v>58</v>
      </c>
      <c r="I416" s="24">
        <v>14393567</v>
      </c>
      <c r="J416" s="24">
        <v>14428369</v>
      </c>
      <c r="K416" s="24">
        <v>14344432.460000001</v>
      </c>
      <c r="L416" s="68">
        <f t="shared" si="48"/>
        <v>99.418253442228988</v>
      </c>
      <c r="M416" s="6"/>
    </row>
    <row r="417" spans="2:13" s="5" customFormat="1" ht="18.75" outlineLevel="5" x14ac:dyDescent="0.3">
      <c r="B417" s="22" t="s">
        <v>231</v>
      </c>
      <c r="C417" s="16" t="s">
        <v>114</v>
      </c>
      <c r="D417" s="16" t="s">
        <v>7</v>
      </c>
      <c r="E417" s="16" t="s">
        <v>29</v>
      </c>
      <c r="F417" s="16" t="s">
        <v>87</v>
      </c>
      <c r="G417" s="16" t="s">
        <v>116</v>
      </c>
      <c r="H417" s="16" t="s">
        <v>59</v>
      </c>
      <c r="I417" s="24">
        <v>14393567</v>
      </c>
      <c r="J417" s="24">
        <v>14428369</v>
      </c>
      <c r="K417" s="24">
        <v>14344432.460000001</v>
      </c>
      <c r="L417" s="68">
        <f t="shared" si="48"/>
        <v>99.418253442228988</v>
      </c>
      <c r="M417" s="6"/>
    </row>
    <row r="418" spans="2:13" s="5" customFormat="1" ht="18.75" outlineLevel="6" x14ac:dyDescent="0.3">
      <c r="B418" s="22" t="s">
        <v>300</v>
      </c>
      <c r="C418" s="16" t="s">
        <v>114</v>
      </c>
      <c r="D418" s="16" t="s">
        <v>7</v>
      </c>
      <c r="E418" s="16" t="s">
        <v>29</v>
      </c>
      <c r="F418" s="16" t="s">
        <v>87</v>
      </c>
      <c r="G418" s="16" t="s">
        <v>117</v>
      </c>
      <c r="H418" s="23" t="s">
        <v>155</v>
      </c>
      <c r="I418" s="24">
        <v>1129423</v>
      </c>
      <c r="J418" s="24">
        <v>1108623</v>
      </c>
      <c r="K418" s="24">
        <v>1096105.5</v>
      </c>
      <c r="L418" s="68">
        <f t="shared" si="48"/>
        <v>98.870896598753589</v>
      </c>
      <c r="M418" s="6"/>
    </row>
    <row r="419" spans="2:13" s="5" customFormat="1" ht="47.25" outlineLevel="6" x14ac:dyDescent="0.3">
      <c r="B419" s="22" t="s">
        <v>230</v>
      </c>
      <c r="C419" s="16" t="s">
        <v>114</v>
      </c>
      <c r="D419" s="16" t="s">
        <v>7</v>
      </c>
      <c r="E419" s="16" t="s">
        <v>29</v>
      </c>
      <c r="F419" s="16" t="s">
        <v>87</v>
      </c>
      <c r="G419" s="16" t="s">
        <v>117</v>
      </c>
      <c r="H419" s="16" t="s">
        <v>58</v>
      </c>
      <c r="I419" s="24">
        <v>1129423</v>
      </c>
      <c r="J419" s="24">
        <v>1108623</v>
      </c>
      <c r="K419" s="24">
        <v>1096105.5</v>
      </c>
      <c r="L419" s="68">
        <f t="shared" si="48"/>
        <v>98.870896598753589</v>
      </c>
      <c r="M419" s="6"/>
    </row>
    <row r="420" spans="2:13" s="5" customFormat="1" ht="18.75" outlineLevel="6" x14ac:dyDescent="0.3">
      <c r="B420" s="22" t="s">
        <v>231</v>
      </c>
      <c r="C420" s="16" t="s">
        <v>114</v>
      </c>
      <c r="D420" s="16" t="s">
        <v>7</v>
      </c>
      <c r="E420" s="16" t="s">
        <v>29</v>
      </c>
      <c r="F420" s="16" t="s">
        <v>87</v>
      </c>
      <c r="G420" s="16" t="s">
        <v>117</v>
      </c>
      <c r="H420" s="16" t="s">
        <v>59</v>
      </c>
      <c r="I420" s="24">
        <v>1129423</v>
      </c>
      <c r="J420" s="24">
        <v>1108623</v>
      </c>
      <c r="K420" s="24">
        <v>1096105.5</v>
      </c>
      <c r="L420" s="68">
        <f t="shared" si="48"/>
        <v>98.870896598753589</v>
      </c>
      <c r="M420" s="6"/>
    </row>
    <row r="421" spans="2:13" s="7" customFormat="1" ht="31.5" outlineLevel="2" x14ac:dyDescent="0.3">
      <c r="B421" s="22" t="s">
        <v>301</v>
      </c>
      <c r="C421" s="16" t="s">
        <v>114</v>
      </c>
      <c r="D421" s="16" t="s">
        <v>7</v>
      </c>
      <c r="E421" s="16" t="s">
        <v>29</v>
      </c>
      <c r="F421" s="16" t="s">
        <v>87</v>
      </c>
      <c r="G421" s="16" t="s">
        <v>118</v>
      </c>
      <c r="H421" s="23" t="s">
        <v>155</v>
      </c>
      <c r="I421" s="24">
        <v>16842388</v>
      </c>
      <c r="J421" s="24">
        <v>17081494</v>
      </c>
      <c r="K421" s="24">
        <v>16806480.48</v>
      </c>
      <c r="L421" s="68">
        <f t="shared" si="48"/>
        <v>98.389991414099967</v>
      </c>
      <c r="M421" s="8"/>
    </row>
    <row r="422" spans="2:13" s="7" customFormat="1" ht="47.25" outlineLevel="3" x14ac:dyDescent="0.3">
      <c r="B422" s="22" t="s">
        <v>230</v>
      </c>
      <c r="C422" s="16" t="s">
        <v>114</v>
      </c>
      <c r="D422" s="16" t="s">
        <v>7</v>
      </c>
      <c r="E422" s="16" t="s">
        <v>29</v>
      </c>
      <c r="F422" s="16" t="s">
        <v>87</v>
      </c>
      <c r="G422" s="16" t="s">
        <v>118</v>
      </c>
      <c r="H422" s="16" t="s">
        <v>58</v>
      </c>
      <c r="I422" s="24">
        <v>16842388</v>
      </c>
      <c r="J422" s="24">
        <v>17081494</v>
      </c>
      <c r="K422" s="24">
        <v>16806480.48</v>
      </c>
      <c r="L422" s="68">
        <f t="shared" si="48"/>
        <v>98.389991414099967</v>
      </c>
      <c r="M422" s="8"/>
    </row>
    <row r="423" spans="2:13" s="5" customFormat="1" ht="18.75" outlineLevel="4" x14ac:dyDescent="0.3">
      <c r="B423" s="22" t="s">
        <v>231</v>
      </c>
      <c r="C423" s="16" t="s">
        <v>114</v>
      </c>
      <c r="D423" s="16" t="s">
        <v>7</v>
      </c>
      <c r="E423" s="16" t="s">
        <v>29</v>
      </c>
      <c r="F423" s="16" t="s">
        <v>87</v>
      </c>
      <c r="G423" s="16" t="s">
        <v>118</v>
      </c>
      <c r="H423" s="16" t="s">
        <v>59</v>
      </c>
      <c r="I423" s="24">
        <v>16842388</v>
      </c>
      <c r="J423" s="24">
        <v>17081494</v>
      </c>
      <c r="K423" s="24">
        <v>16806480.48</v>
      </c>
      <c r="L423" s="68">
        <f t="shared" si="48"/>
        <v>98.389991414099967</v>
      </c>
      <c r="M423" s="6"/>
    </row>
    <row r="424" spans="2:13" s="5" customFormat="1" ht="31.5" outlineLevel="5" x14ac:dyDescent="0.3">
      <c r="B424" s="22" t="s">
        <v>281</v>
      </c>
      <c r="C424" s="16" t="s">
        <v>114</v>
      </c>
      <c r="D424" s="16" t="s">
        <v>7</v>
      </c>
      <c r="E424" s="16" t="s">
        <v>29</v>
      </c>
      <c r="F424" s="16" t="s">
        <v>87</v>
      </c>
      <c r="G424" s="16" t="s">
        <v>107</v>
      </c>
      <c r="H424" s="23" t="s">
        <v>155</v>
      </c>
      <c r="I424" s="24">
        <v>25000</v>
      </c>
      <c r="J424" s="24">
        <v>25000</v>
      </c>
      <c r="K424" s="24">
        <v>0</v>
      </c>
      <c r="L424" s="68">
        <f t="shared" si="48"/>
        <v>0</v>
      </c>
      <c r="M424" s="6"/>
    </row>
    <row r="425" spans="2:13" s="5" customFormat="1" ht="47.25" outlineLevel="6" x14ac:dyDescent="0.3">
      <c r="B425" s="22" t="s">
        <v>230</v>
      </c>
      <c r="C425" s="16" t="s">
        <v>114</v>
      </c>
      <c r="D425" s="16" t="s">
        <v>7</v>
      </c>
      <c r="E425" s="16" t="s">
        <v>29</v>
      </c>
      <c r="F425" s="16" t="s">
        <v>87</v>
      </c>
      <c r="G425" s="16" t="s">
        <v>107</v>
      </c>
      <c r="H425" s="16" t="s">
        <v>58</v>
      </c>
      <c r="I425" s="24">
        <v>25000</v>
      </c>
      <c r="J425" s="24">
        <v>25000</v>
      </c>
      <c r="K425" s="24">
        <v>0</v>
      </c>
      <c r="L425" s="68">
        <f t="shared" si="48"/>
        <v>0</v>
      </c>
      <c r="M425" s="6"/>
    </row>
    <row r="426" spans="2:13" s="5" customFormat="1" ht="18.75" outlineLevel="4" x14ac:dyDescent="0.3">
      <c r="B426" s="22" t="s">
        <v>231</v>
      </c>
      <c r="C426" s="16" t="s">
        <v>114</v>
      </c>
      <c r="D426" s="16" t="s">
        <v>7</v>
      </c>
      <c r="E426" s="16" t="s">
        <v>29</v>
      </c>
      <c r="F426" s="16" t="s">
        <v>87</v>
      </c>
      <c r="G426" s="16" t="s">
        <v>107</v>
      </c>
      <c r="H426" s="16" t="s">
        <v>59</v>
      </c>
      <c r="I426" s="24">
        <v>25000</v>
      </c>
      <c r="J426" s="24">
        <v>25000</v>
      </c>
      <c r="K426" s="24">
        <v>0</v>
      </c>
      <c r="L426" s="68">
        <f t="shared" si="48"/>
        <v>0</v>
      </c>
      <c r="M426" s="6"/>
    </row>
    <row r="427" spans="2:13" s="5" customFormat="1" ht="31.5" outlineLevel="5" x14ac:dyDescent="0.3">
      <c r="B427" s="22" t="s">
        <v>302</v>
      </c>
      <c r="C427" s="16" t="s">
        <v>114</v>
      </c>
      <c r="D427" s="16" t="s">
        <v>7</v>
      </c>
      <c r="E427" s="16" t="s">
        <v>29</v>
      </c>
      <c r="F427" s="16" t="s">
        <v>87</v>
      </c>
      <c r="G427" s="16" t="s">
        <v>119</v>
      </c>
      <c r="H427" s="23" t="s">
        <v>155</v>
      </c>
      <c r="I427" s="24">
        <v>105113.27</v>
      </c>
      <c r="J427" s="24">
        <v>105113.27</v>
      </c>
      <c r="K427" s="24">
        <v>105113.27</v>
      </c>
      <c r="L427" s="68">
        <f t="shared" si="48"/>
        <v>100</v>
      </c>
      <c r="M427" s="6"/>
    </row>
    <row r="428" spans="2:13" s="5" customFormat="1" ht="47.25" outlineLevel="6" x14ac:dyDescent="0.3">
      <c r="B428" s="22" t="s">
        <v>230</v>
      </c>
      <c r="C428" s="16" t="s">
        <v>114</v>
      </c>
      <c r="D428" s="16" t="s">
        <v>7</v>
      </c>
      <c r="E428" s="16" t="s">
        <v>29</v>
      </c>
      <c r="F428" s="16" t="s">
        <v>87</v>
      </c>
      <c r="G428" s="16" t="s">
        <v>119</v>
      </c>
      <c r="H428" s="16" t="s">
        <v>58</v>
      </c>
      <c r="I428" s="24">
        <v>105113.27</v>
      </c>
      <c r="J428" s="24">
        <v>105113.27</v>
      </c>
      <c r="K428" s="24">
        <v>105113.27</v>
      </c>
      <c r="L428" s="68">
        <f t="shared" si="48"/>
        <v>100</v>
      </c>
      <c r="M428" s="6"/>
    </row>
    <row r="429" spans="2:13" s="5" customFormat="1" ht="18.75" outlineLevel="4" x14ac:dyDescent="0.3">
      <c r="B429" s="22" t="s">
        <v>231</v>
      </c>
      <c r="C429" s="16" t="s">
        <v>114</v>
      </c>
      <c r="D429" s="16" t="s">
        <v>7</v>
      </c>
      <c r="E429" s="16" t="s">
        <v>29</v>
      </c>
      <c r="F429" s="16" t="s">
        <v>87</v>
      </c>
      <c r="G429" s="16" t="s">
        <v>119</v>
      </c>
      <c r="H429" s="16" t="s">
        <v>59</v>
      </c>
      <c r="I429" s="24">
        <v>105113.27</v>
      </c>
      <c r="J429" s="24">
        <v>105113.27</v>
      </c>
      <c r="K429" s="24">
        <v>105113.27</v>
      </c>
      <c r="L429" s="68">
        <f t="shared" si="48"/>
        <v>100</v>
      </c>
      <c r="M429" s="6"/>
    </row>
    <row r="430" spans="2:13" s="5" customFormat="1" ht="31.5" outlineLevel="5" x14ac:dyDescent="0.3">
      <c r="B430" s="17" t="s">
        <v>303</v>
      </c>
      <c r="C430" s="18" t="s">
        <v>114</v>
      </c>
      <c r="D430" s="18" t="s">
        <v>7</v>
      </c>
      <c r="E430" s="18" t="s">
        <v>34</v>
      </c>
      <c r="F430" s="19" t="s">
        <v>155</v>
      </c>
      <c r="G430" s="19" t="s">
        <v>155</v>
      </c>
      <c r="H430" s="19" t="s">
        <v>155</v>
      </c>
      <c r="I430" s="20">
        <v>90000</v>
      </c>
      <c r="J430" s="20">
        <v>66600</v>
      </c>
      <c r="K430" s="20">
        <v>65700</v>
      </c>
      <c r="L430" s="67">
        <f t="shared" si="48"/>
        <v>98.648648648648646</v>
      </c>
      <c r="M430" s="6"/>
    </row>
    <row r="431" spans="2:13" s="5" customFormat="1" ht="31.5" outlineLevel="6" x14ac:dyDescent="0.3">
      <c r="B431" s="17" t="s">
        <v>263</v>
      </c>
      <c r="C431" s="18" t="s">
        <v>114</v>
      </c>
      <c r="D431" s="18" t="s">
        <v>7</v>
      </c>
      <c r="E431" s="18" t="s">
        <v>34</v>
      </c>
      <c r="F431" s="18" t="s">
        <v>87</v>
      </c>
      <c r="G431" s="21" t="s">
        <v>155</v>
      </c>
      <c r="H431" s="21" t="s">
        <v>155</v>
      </c>
      <c r="I431" s="20">
        <v>90000</v>
      </c>
      <c r="J431" s="20">
        <v>66600</v>
      </c>
      <c r="K431" s="20">
        <v>65700</v>
      </c>
      <c r="L431" s="67">
        <f t="shared" si="48"/>
        <v>98.648648648648646</v>
      </c>
      <c r="M431" s="6"/>
    </row>
    <row r="432" spans="2:13" s="5" customFormat="1" ht="110.25" outlineLevel="4" x14ac:dyDescent="0.3">
      <c r="B432" s="22" t="s">
        <v>304</v>
      </c>
      <c r="C432" s="16" t="s">
        <v>114</v>
      </c>
      <c r="D432" s="16" t="s">
        <v>7</v>
      </c>
      <c r="E432" s="16" t="s">
        <v>34</v>
      </c>
      <c r="F432" s="16" t="s">
        <v>87</v>
      </c>
      <c r="G432" s="16" t="s">
        <v>120</v>
      </c>
      <c r="H432" s="23" t="s">
        <v>155</v>
      </c>
      <c r="I432" s="24">
        <v>90000</v>
      </c>
      <c r="J432" s="24">
        <v>66600</v>
      </c>
      <c r="K432" s="24">
        <v>65700</v>
      </c>
      <c r="L432" s="68">
        <f t="shared" si="48"/>
        <v>98.648648648648646</v>
      </c>
      <c r="M432" s="6"/>
    </row>
    <row r="433" spans="2:13" s="5" customFormat="1" ht="47.25" outlineLevel="5" x14ac:dyDescent="0.3">
      <c r="B433" s="22" t="s">
        <v>230</v>
      </c>
      <c r="C433" s="16" t="s">
        <v>114</v>
      </c>
      <c r="D433" s="16" t="s">
        <v>7</v>
      </c>
      <c r="E433" s="16" t="s">
        <v>34</v>
      </c>
      <c r="F433" s="16" t="s">
        <v>87</v>
      </c>
      <c r="G433" s="16" t="s">
        <v>120</v>
      </c>
      <c r="H433" s="16" t="s">
        <v>58</v>
      </c>
      <c r="I433" s="24">
        <v>90000</v>
      </c>
      <c r="J433" s="24">
        <v>66600</v>
      </c>
      <c r="K433" s="24">
        <v>65700</v>
      </c>
      <c r="L433" s="68">
        <f t="shared" si="48"/>
        <v>98.648648648648646</v>
      </c>
      <c r="M433" s="6"/>
    </row>
    <row r="434" spans="2:13" s="5" customFormat="1" ht="18.75" outlineLevel="6" x14ac:dyDescent="0.3">
      <c r="B434" s="22" t="s">
        <v>231</v>
      </c>
      <c r="C434" s="16" t="s">
        <v>114</v>
      </c>
      <c r="D434" s="16" t="s">
        <v>7</v>
      </c>
      <c r="E434" s="16" t="s">
        <v>34</v>
      </c>
      <c r="F434" s="16" t="s">
        <v>87</v>
      </c>
      <c r="G434" s="16" t="s">
        <v>120</v>
      </c>
      <c r="H434" s="16" t="s">
        <v>59</v>
      </c>
      <c r="I434" s="24">
        <v>90000</v>
      </c>
      <c r="J434" s="24">
        <v>66600</v>
      </c>
      <c r="K434" s="24">
        <v>65700</v>
      </c>
      <c r="L434" s="68">
        <f t="shared" si="48"/>
        <v>98.648648648648646</v>
      </c>
      <c r="M434" s="6"/>
    </row>
    <row r="435" spans="2:13" s="5" customFormat="1" ht="31.5" outlineLevel="4" x14ac:dyDescent="0.3">
      <c r="B435" s="17" t="s">
        <v>305</v>
      </c>
      <c r="C435" s="18" t="s">
        <v>114</v>
      </c>
      <c r="D435" s="18" t="s">
        <v>7</v>
      </c>
      <c r="E435" s="18" t="s">
        <v>115</v>
      </c>
      <c r="F435" s="19" t="s">
        <v>155</v>
      </c>
      <c r="G435" s="19" t="s">
        <v>155</v>
      </c>
      <c r="H435" s="19" t="s">
        <v>155</v>
      </c>
      <c r="I435" s="20">
        <f>I436</f>
        <v>15026344</v>
      </c>
      <c r="J435" s="20">
        <f t="shared" ref="J435:K435" si="51">J436</f>
        <v>13103200.34</v>
      </c>
      <c r="K435" s="20">
        <f t="shared" si="51"/>
        <v>13089467.390000001</v>
      </c>
      <c r="L435" s="67">
        <v>0</v>
      </c>
      <c r="M435" s="6"/>
    </row>
    <row r="436" spans="2:13" s="5" customFormat="1" ht="31.5" outlineLevel="5" x14ac:dyDescent="0.3">
      <c r="B436" s="17" t="s">
        <v>263</v>
      </c>
      <c r="C436" s="18" t="s">
        <v>114</v>
      </c>
      <c r="D436" s="18" t="s">
        <v>7</v>
      </c>
      <c r="E436" s="18" t="s">
        <v>115</v>
      </c>
      <c r="F436" s="18" t="s">
        <v>87</v>
      </c>
      <c r="G436" s="21" t="s">
        <v>155</v>
      </c>
      <c r="H436" s="21" t="s">
        <v>155</v>
      </c>
      <c r="I436" s="20">
        <f>I437+I440</f>
        <v>15026344</v>
      </c>
      <c r="J436" s="20">
        <f t="shared" ref="J436:K436" si="52">J437+J440</f>
        <v>13103200.34</v>
      </c>
      <c r="K436" s="20">
        <f t="shared" si="52"/>
        <v>13089467.390000001</v>
      </c>
      <c r="L436" s="67">
        <v>0</v>
      </c>
      <c r="M436" s="6"/>
    </row>
    <row r="437" spans="2:13" s="5" customFormat="1" ht="47.25" outlineLevel="5" x14ac:dyDescent="0.3">
      <c r="B437" s="25" t="s">
        <v>361</v>
      </c>
      <c r="C437" s="29" t="s">
        <v>114</v>
      </c>
      <c r="D437" s="29" t="s">
        <v>7</v>
      </c>
      <c r="E437" s="29" t="s">
        <v>115</v>
      </c>
      <c r="F437" s="29" t="s">
        <v>87</v>
      </c>
      <c r="G437" s="29" t="s">
        <v>362</v>
      </c>
      <c r="H437" s="30" t="s">
        <v>155</v>
      </c>
      <c r="I437" s="20">
        <v>7515475</v>
      </c>
      <c r="J437" s="20">
        <v>6951887.7000000002</v>
      </c>
      <c r="K437" s="20">
        <v>6951887.7000000002</v>
      </c>
      <c r="L437" s="67"/>
      <c r="M437" s="6"/>
    </row>
    <row r="438" spans="2:13" s="5" customFormat="1" ht="47.25" outlineLevel="5" x14ac:dyDescent="0.3">
      <c r="B438" s="25" t="s">
        <v>230</v>
      </c>
      <c r="C438" s="29" t="s">
        <v>114</v>
      </c>
      <c r="D438" s="29" t="s">
        <v>7</v>
      </c>
      <c r="E438" s="29" t="s">
        <v>115</v>
      </c>
      <c r="F438" s="29" t="s">
        <v>87</v>
      </c>
      <c r="G438" s="29" t="s">
        <v>362</v>
      </c>
      <c r="H438" s="29" t="s">
        <v>58</v>
      </c>
      <c r="I438" s="24">
        <v>7515475</v>
      </c>
      <c r="J438" s="24">
        <v>6951887.7000000002</v>
      </c>
      <c r="K438" s="24">
        <v>6951887.7000000002</v>
      </c>
      <c r="L438" s="67"/>
      <c r="M438" s="6"/>
    </row>
    <row r="439" spans="2:13" s="5" customFormat="1" ht="18.75" outlineLevel="5" x14ac:dyDescent="0.3">
      <c r="B439" s="25" t="s">
        <v>231</v>
      </c>
      <c r="C439" s="29" t="s">
        <v>114</v>
      </c>
      <c r="D439" s="29" t="s">
        <v>7</v>
      </c>
      <c r="E439" s="29" t="s">
        <v>115</v>
      </c>
      <c r="F439" s="29" t="s">
        <v>87</v>
      </c>
      <c r="G439" s="29" t="s">
        <v>362</v>
      </c>
      <c r="H439" s="29" t="s">
        <v>59</v>
      </c>
      <c r="I439" s="24">
        <v>7515475</v>
      </c>
      <c r="J439" s="24">
        <v>6951887.7000000002</v>
      </c>
      <c r="K439" s="24">
        <v>6951887.7000000002</v>
      </c>
      <c r="L439" s="67"/>
      <c r="M439" s="6"/>
    </row>
    <row r="440" spans="2:13" s="5" customFormat="1" ht="31.5" outlineLevel="5" x14ac:dyDescent="0.3">
      <c r="B440" s="25" t="s">
        <v>363</v>
      </c>
      <c r="C440" s="29" t="s">
        <v>114</v>
      </c>
      <c r="D440" s="29" t="s">
        <v>7</v>
      </c>
      <c r="E440" s="29" t="s">
        <v>115</v>
      </c>
      <c r="F440" s="29" t="s">
        <v>87</v>
      </c>
      <c r="G440" s="29" t="s">
        <v>364</v>
      </c>
      <c r="H440" s="30" t="s">
        <v>155</v>
      </c>
      <c r="I440" s="24">
        <v>7510869</v>
      </c>
      <c r="J440" s="24">
        <v>6151312.6399999997</v>
      </c>
      <c r="K440" s="24">
        <v>6137579.6900000004</v>
      </c>
      <c r="L440" s="68"/>
      <c r="M440" s="6"/>
    </row>
    <row r="441" spans="2:13" s="5" customFormat="1" ht="47.25" outlineLevel="5" x14ac:dyDescent="0.3">
      <c r="B441" s="25" t="s">
        <v>230</v>
      </c>
      <c r="C441" s="29" t="s">
        <v>114</v>
      </c>
      <c r="D441" s="29" t="s">
        <v>7</v>
      </c>
      <c r="E441" s="29" t="s">
        <v>115</v>
      </c>
      <c r="F441" s="29" t="s">
        <v>87</v>
      </c>
      <c r="G441" s="29" t="s">
        <v>364</v>
      </c>
      <c r="H441" s="29" t="s">
        <v>58</v>
      </c>
      <c r="I441" s="24">
        <v>7510869</v>
      </c>
      <c r="J441" s="24">
        <v>6151312.6399999997</v>
      </c>
      <c r="K441" s="24">
        <v>6137579.6900000004</v>
      </c>
      <c r="L441" s="68"/>
      <c r="M441" s="6"/>
    </row>
    <row r="442" spans="2:13" s="5" customFormat="1" ht="44.25" customHeight="1" outlineLevel="5" x14ac:dyDescent="0.3">
      <c r="B442" s="25" t="s">
        <v>231</v>
      </c>
      <c r="C442" s="29" t="s">
        <v>114</v>
      </c>
      <c r="D442" s="29" t="s">
        <v>7</v>
      </c>
      <c r="E442" s="29" t="s">
        <v>115</v>
      </c>
      <c r="F442" s="29" t="s">
        <v>87</v>
      </c>
      <c r="G442" s="29" t="s">
        <v>364</v>
      </c>
      <c r="H442" s="29" t="s">
        <v>59</v>
      </c>
      <c r="I442" s="24">
        <v>7510869</v>
      </c>
      <c r="J442" s="24">
        <v>6151312.6399999997</v>
      </c>
      <c r="K442" s="24">
        <v>6137579.6900000004</v>
      </c>
      <c r="L442" s="68"/>
      <c r="M442" s="6"/>
    </row>
    <row r="443" spans="2:13" s="5" customFormat="1" ht="31.5" outlineLevel="6" x14ac:dyDescent="0.3">
      <c r="B443" s="17" t="s">
        <v>156</v>
      </c>
      <c r="C443" s="18" t="s">
        <v>114</v>
      </c>
      <c r="D443" s="18" t="s">
        <v>96</v>
      </c>
      <c r="E443" s="18" t="s">
        <v>155</v>
      </c>
      <c r="F443" s="19" t="s">
        <v>155</v>
      </c>
      <c r="G443" s="19" t="s">
        <v>155</v>
      </c>
      <c r="H443" s="19" t="s">
        <v>155</v>
      </c>
      <c r="I443" s="24">
        <v>50000</v>
      </c>
      <c r="J443" s="20">
        <v>210000</v>
      </c>
      <c r="K443" s="20">
        <v>209980</v>
      </c>
      <c r="L443" s="67">
        <f t="shared" si="48"/>
        <v>99.990476190476187</v>
      </c>
      <c r="M443" s="6"/>
    </row>
    <row r="444" spans="2:13" s="5" customFormat="1" ht="47.25" outlineLevel="6" x14ac:dyDescent="0.3">
      <c r="B444" s="17" t="s">
        <v>306</v>
      </c>
      <c r="C444" s="18" t="s">
        <v>114</v>
      </c>
      <c r="D444" s="18" t="s">
        <v>96</v>
      </c>
      <c r="E444" s="18" t="s">
        <v>121</v>
      </c>
      <c r="F444" s="19" t="s">
        <v>155</v>
      </c>
      <c r="G444" s="19" t="s">
        <v>155</v>
      </c>
      <c r="H444" s="19" t="s">
        <v>155</v>
      </c>
      <c r="I444" s="24">
        <v>50000</v>
      </c>
      <c r="J444" s="20">
        <v>210000</v>
      </c>
      <c r="K444" s="20">
        <v>209980</v>
      </c>
      <c r="L444" s="67">
        <f t="shared" si="48"/>
        <v>99.990476190476187</v>
      </c>
      <c r="M444" s="6"/>
    </row>
    <row r="445" spans="2:13" s="7" customFormat="1" ht="31.5" outlineLevel="2" x14ac:dyDescent="0.3">
      <c r="B445" s="17" t="s">
        <v>263</v>
      </c>
      <c r="C445" s="18" t="s">
        <v>114</v>
      </c>
      <c r="D445" s="18" t="s">
        <v>96</v>
      </c>
      <c r="E445" s="18" t="s">
        <v>121</v>
      </c>
      <c r="F445" s="18" t="s">
        <v>87</v>
      </c>
      <c r="G445" s="21" t="s">
        <v>155</v>
      </c>
      <c r="H445" s="21" t="s">
        <v>155</v>
      </c>
      <c r="I445" s="20">
        <v>50000</v>
      </c>
      <c r="J445" s="20">
        <v>210000</v>
      </c>
      <c r="K445" s="20">
        <v>209980</v>
      </c>
      <c r="L445" s="67">
        <f t="shared" si="48"/>
        <v>99.990476190476187</v>
      </c>
      <c r="M445" s="8"/>
    </row>
    <row r="446" spans="2:13" s="7" customFormat="1" ht="18.75" outlineLevel="3" x14ac:dyDescent="0.3">
      <c r="B446" s="22" t="s">
        <v>307</v>
      </c>
      <c r="C446" s="16" t="s">
        <v>114</v>
      </c>
      <c r="D446" s="16" t="s">
        <v>96</v>
      </c>
      <c r="E446" s="16" t="s">
        <v>121</v>
      </c>
      <c r="F446" s="16" t="s">
        <v>87</v>
      </c>
      <c r="G446" s="16" t="s">
        <v>122</v>
      </c>
      <c r="H446" s="23" t="s">
        <v>155</v>
      </c>
      <c r="I446" s="24">
        <v>50000</v>
      </c>
      <c r="J446" s="24">
        <v>210000</v>
      </c>
      <c r="K446" s="24">
        <v>209980</v>
      </c>
      <c r="L446" s="67">
        <f t="shared" si="48"/>
        <v>99.990476190476187</v>
      </c>
      <c r="M446" s="8"/>
    </row>
    <row r="447" spans="2:13" s="5" customFormat="1" ht="47.25" outlineLevel="4" x14ac:dyDescent="0.3">
      <c r="B447" s="22" t="s">
        <v>230</v>
      </c>
      <c r="C447" s="16" t="s">
        <v>114</v>
      </c>
      <c r="D447" s="16" t="s">
        <v>96</v>
      </c>
      <c r="E447" s="16" t="s">
        <v>121</v>
      </c>
      <c r="F447" s="16" t="s">
        <v>87</v>
      </c>
      <c r="G447" s="16" t="s">
        <v>122</v>
      </c>
      <c r="H447" s="16" t="s">
        <v>58</v>
      </c>
      <c r="I447" s="24">
        <v>50000</v>
      </c>
      <c r="J447" s="24">
        <v>210000</v>
      </c>
      <c r="K447" s="65">
        <v>209980</v>
      </c>
      <c r="L447" s="68">
        <f t="shared" si="48"/>
        <v>99.990476190476187</v>
      </c>
      <c r="M447" s="6"/>
    </row>
    <row r="448" spans="2:13" s="5" customFormat="1" ht="18.75" outlineLevel="5" x14ac:dyDescent="0.3">
      <c r="B448" s="22" t="s">
        <v>231</v>
      </c>
      <c r="C448" s="16" t="s">
        <v>114</v>
      </c>
      <c r="D448" s="16" t="s">
        <v>96</v>
      </c>
      <c r="E448" s="16" t="s">
        <v>121</v>
      </c>
      <c r="F448" s="16" t="s">
        <v>87</v>
      </c>
      <c r="G448" s="16" t="s">
        <v>122</v>
      </c>
      <c r="H448" s="16" t="s">
        <v>59</v>
      </c>
      <c r="I448" s="24">
        <v>50000</v>
      </c>
      <c r="J448" s="24">
        <v>210000</v>
      </c>
      <c r="K448" s="65">
        <v>209980</v>
      </c>
      <c r="L448" s="68">
        <f t="shared" si="48"/>
        <v>99.990476190476187</v>
      </c>
      <c r="M448" s="6"/>
    </row>
    <row r="449" spans="2:13" s="5" customFormat="1" ht="47.25" outlineLevel="6" x14ac:dyDescent="0.3">
      <c r="B449" s="17" t="s">
        <v>123</v>
      </c>
      <c r="C449" s="18" t="s">
        <v>124</v>
      </c>
      <c r="D449" s="19" t="s">
        <v>155</v>
      </c>
      <c r="E449" s="19" t="s">
        <v>155</v>
      </c>
      <c r="F449" s="19" t="s">
        <v>155</v>
      </c>
      <c r="G449" s="19" t="s">
        <v>155</v>
      </c>
      <c r="H449" s="19" t="s">
        <v>155</v>
      </c>
      <c r="I449" s="20">
        <f>I450+I460</f>
        <v>6459190</v>
      </c>
      <c r="J449" s="20">
        <f t="shared" ref="J449" si="53">J450+J460</f>
        <v>9216201.7899999991</v>
      </c>
      <c r="K449" s="39">
        <f>K450+K460</f>
        <v>9097186.4600000009</v>
      </c>
      <c r="L449" s="67">
        <f t="shared" si="48"/>
        <v>98.708629295322766</v>
      </c>
      <c r="M449" s="6"/>
    </row>
    <row r="450" spans="2:13" s="7" customFormat="1" ht="63" x14ac:dyDescent="0.3">
      <c r="B450" s="17" t="s">
        <v>308</v>
      </c>
      <c r="C450" s="18" t="s">
        <v>124</v>
      </c>
      <c r="D450" s="18" t="s">
        <v>7</v>
      </c>
      <c r="E450" s="18" t="s">
        <v>10</v>
      </c>
      <c r="F450" s="19" t="s">
        <v>155</v>
      </c>
      <c r="G450" s="19" t="s">
        <v>155</v>
      </c>
      <c r="H450" s="19" t="s">
        <v>155</v>
      </c>
      <c r="I450" s="20">
        <f>I451</f>
        <v>5595190</v>
      </c>
      <c r="J450" s="20">
        <f t="shared" ref="J450:K450" si="54">J451</f>
        <v>6589101.79</v>
      </c>
      <c r="K450" s="39">
        <f t="shared" si="54"/>
        <v>6470086.46</v>
      </c>
      <c r="L450" s="67">
        <f t="shared" si="48"/>
        <v>98.193754872923279</v>
      </c>
      <c r="M450" s="8"/>
    </row>
    <row r="451" spans="2:13" s="7" customFormat="1" ht="31.5" outlineLevel="2" x14ac:dyDescent="0.3">
      <c r="B451" s="17" t="s">
        <v>309</v>
      </c>
      <c r="C451" s="18" t="s">
        <v>124</v>
      </c>
      <c r="D451" s="18" t="s">
        <v>7</v>
      </c>
      <c r="E451" s="18" t="s">
        <v>10</v>
      </c>
      <c r="F451" s="18" t="s">
        <v>125</v>
      </c>
      <c r="G451" s="21" t="s">
        <v>155</v>
      </c>
      <c r="H451" s="21" t="s">
        <v>155</v>
      </c>
      <c r="I451" s="20">
        <f>I452+I457</f>
        <v>5595190</v>
      </c>
      <c r="J451" s="20">
        <f t="shared" ref="J451:K451" si="55">J452+J457</f>
        <v>6589101.79</v>
      </c>
      <c r="K451" s="20">
        <f t="shared" si="55"/>
        <v>6470086.46</v>
      </c>
      <c r="L451" s="67">
        <f t="shared" si="48"/>
        <v>98.193754872923279</v>
      </c>
      <c r="M451" s="8"/>
    </row>
    <row r="452" spans="2:13" s="7" customFormat="1" ht="47.25" outlineLevel="3" x14ac:dyDescent="0.3">
      <c r="B452" s="22" t="s">
        <v>184</v>
      </c>
      <c r="C452" s="16" t="s">
        <v>124</v>
      </c>
      <c r="D452" s="16" t="s">
        <v>7</v>
      </c>
      <c r="E452" s="16" t="s">
        <v>10</v>
      </c>
      <c r="F452" s="16" t="s">
        <v>125</v>
      </c>
      <c r="G452" s="16" t="s">
        <v>15</v>
      </c>
      <c r="H452" s="23" t="s">
        <v>155</v>
      </c>
      <c r="I452" s="24">
        <v>5595190</v>
      </c>
      <c r="J452" s="24">
        <v>6489732</v>
      </c>
      <c r="K452" s="24">
        <v>6370716.6699999999</v>
      </c>
      <c r="L452" s="68">
        <f t="shared" si="48"/>
        <v>98.166097922071359</v>
      </c>
      <c r="M452" s="8"/>
    </row>
    <row r="453" spans="2:13" s="5" customFormat="1" ht="94.5" outlineLevel="4" x14ac:dyDescent="0.3">
      <c r="B453" s="22" t="s">
        <v>182</v>
      </c>
      <c r="C453" s="16" t="s">
        <v>124</v>
      </c>
      <c r="D453" s="16" t="s">
        <v>7</v>
      </c>
      <c r="E453" s="16" t="s">
        <v>10</v>
      </c>
      <c r="F453" s="16" t="s">
        <v>125</v>
      </c>
      <c r="G453" s="16" t="s">
        <v>15</v>
      </c>
      <c r="H453" s="16" t="s">
        <v>12</v>
      </c>
      <c r="I453" s="24">
        <v>5172376</v>
      </c>
      <c r="J453" s="24">
        <v>6066918</v>
      </c>
      <c r="K453" s="24">
        <v>6050308.1399999997</v>
      </c>
      <c r="L453" s="68">
        <f t="shared" si="48"/>
        <v>99.726222441114245</v>
      </c>
      <c r="M453" s="6"/>
    </row>
    <row r="454" spans="2:13" s="5" customFormat="1" ht="31.5" outlineLevel="5" x14ac:dyDescent="0.3">
      <c r="B454" s="22" t="s">
        <v>183</v>
      </c>
      <c r="C454" s="16" t="s">
        <v>124</v>
      </c>
      <c r="D454" s="16" t="s">
        <v>7</v>
      </c>
      <c r="E454" s="16" t="s">
        <v>10</v>
      </c>
      <c r="F454" s="16" t="s">
        <v>125</v>
      </c>
      <c r="G454" s="16" t="s">
        <v>15</v>
      </c>
      <c r="H454" s="16" t="s">
        <v>13</v>
      </c>
      <c r="I454" s="24">
        <v>5172376</v>
      </c>
      <c r="J454" s="24">
        <v>6066918</v>
      </c>
      <c r="K454" s="24">
        <v>6050308.1399999997</v>
      </c>
      <c r="L454" s="68">
        <f t="shared" si="48"/>
        <v>99.726222441114245</v>
      </c>
      <c r="M454" s="6"/>
    </row>
    <row r="455" spans="2:13" s="5" customFormat="1" ht="47.25" outlineLevel="6" x14ac:dyDescent="0.3">
      <c r="B455" s="22" t="s">
        <v>185</v>
      </c>
      <c r="C455" s="16" t="s">
        <v>124</v>
      </c>
      <c r="D455" s="16" t="s">
        <v>7</v>
      </c>
      <c r="E455" s="16" t="s">
        <v>10</v>
      </c>
      <c r="F455" s="16" t="s">
        <v>125</v>
      </c>
      <c r="G455" s="16" t="s">
        <v>15</v>
      </c>
      <c r="H455" s="16" t="s">
        <v>16</v>
      </c>
      <c r="I455" s="24">
        <v>422814</v>
      </c>
      <c r="J455" s="24">
        <v>422814</v>
      </c>
      <c r="K455" s="24">
        <v>320408.53000000003</v>
      </c>
      <c r="L455" s="68">
        <f t="shared" si="48"/>
        <v>75.780019110057864</v>
      </c>
      <c r="M455" s="6"/>
    </row>
    <row r="456" spans="2:13" s="5" customFormat="1" ht="47.25" outlineLevel="4" x14ac:dyDescent="0.3">
      <c r="B456" s="22" t="s">
        <v>186</v>
      </c>
      <c r="C456" s="16" t="s">
        <v>124</v>
      </c>
      <c r="D456" s="16" t="s">
        <v>7</v>
      </c>
      <c r="E456" s="16" t="s">
        <v>10</v>
      </c>
      <c r="F456" s="16" t="s">
        <v>125</v>
      </c>
      <c r="G456" s="16" t="s">
        <v>15</v>
      </c>
      <c r="H456" s="16" t="s">
        <v>17</v>
      </c>
      <c r="I456" s="24">
        <v>422814</v>
      </c>
      <c r="J456" s="24">
        <v>422814</v>
      </c>
      <c r="K456" s="24">
        <v>320408.53000000003</v>
      </c>
      <c r="L456" s="68">
        <f t="shared" si="48"/>
        <v>75.780019110057864</v>
      </c>
      <c r="M456" s="6"/>
    </row>
    <row r="457" spans="2:13" s="5" customFormat="1" ht="94.5" outlineLevel="5" x14ac:dyDescent="0.3">
      <c r="B457" s="22" t="s">
        <v>188</v>
      </c>
      <c r="C457" s="16" t="s">
        <v>124</v>
      </c>
      <c r="D457" s="16" t="s">
        <v>7</v>
      </c>
      <c r="E457" s="16" t="s">
        <v>10</v>
      </c>
      <c r="F457" s="16" t="s">
        <v>125</v>
      </c>
      <c r="G457" s="16" t="s">
        <v>189</v>
      </c>
      <c r="H457" s="23" t="s">
        <v>155</v>
      </c>
      <c r="I457" s="24">
        <v>0</v>
      </c>
      <c r="J457" s="24">
        <v>99369.79</v>
      </c>
      <c r="K457" s="24">
        <v>99369.79</v>
      </c>
      <c r="L457" s="68">
        <f t="shared" si="48"/>
        <v>100</v>
      </c>
      <c r="M457" s="6"/>
    </row>
    <row r="458" spans="2:13" s="5" customFormat="1" ht="94.5" outlineLevel="6" x14ac:dyDescent="0.3">
      <c r="B458" s="22" t="s">
        <v>182</v>
      </c>
      <c r="C458" s="16" t="s">
        <v>124</v>
      </c>
      <c r="D458" s="16" t="s">
        <v>7</v>
      </c>
      <c r="E458" s="16" t="s">
        <v>10</v>
      </c>
      <c r="F458" s="16" t="s">
        <v>125</v>
      </c>
      <c r="G458" s="16" t="s">
        <v>189</v>
      </c>
      <c r="H458" s="16" t="s">
        <v>12</v>
      </c>
      <c r="I458" s="24">
        <v>0</v>
      </c>
      <c r="J458" s="24">
        <v>99369.79</v>
      </c>
      <c r="K458" s="24">
        <v>99369.79</v>
      </c>
      <c r="L458" s="68">
        <f t="shared" si="48"/>
        <v>100</v>
      </c>
      <c r="M458" s="6"/>
    </row>
    <row r="459" spans="2:13" s="5" customFormat="1" ht="31.5" outlineLevel="4" x14ac:dyDescent="0.3">
      <c r="B459" s="22" t="s">
        <v>183</v>
      </c>
      <c r="C459" s="16" t="s">
        <v>124</v>
      </c>
      <c r="D459" s="16" t="s">
        <v>7</v>
      </c>
      <c r="E459" s="16" t="s">
        <v>10</v>
      </c>
      <c r="F459" s="16" t="s">
        <v>125</v>
      </c>
      <c r="G459" s="16" t="s">
        <v>189</v>
      </c>
      <c r="H459" s="16" t="s">
        <v>13</v>
      </c>
      <c r="I459" s="24">
        <v>0</v>
      </c>
      <c r="J459" s="24">
        <v>99369.79</v>
      </c>
      <c r="K459" s="24">
        <v>99369.79</v>
      </c>
      <c r="L459" s="68">
        <f t="shared" si="48"/>
        <v>100</v>
      </c>
      <c r="M459" s="6"/>
    </row>
    <row r="460" spans="2:13" s="5" customFormat="1" ht="47.25" outlineLevel="5" x14ac:dyDescent="0.3">
      <c r="B460" s="17" t="s">
        <v>154</v>
      </c>
      <c r="C460" s="18" t="s">
        <v>124</v>
      </c>
      <c r="D460" s="18" t="s">
        <v>96</v>
      </c>
      <c r="E460" s="18" t="s">
        <v>155</v>
      </c>
      <c r="F460" s="19" t="s">
        <v>155</v>
      </c>
      <c r="G460" s="19" t="s">
        <v>155</v>
      </c>
      <c r="H460" s="19" t="s">
        <v>155</v>
      </c>
      <c r="I460" s="20">
        <f>I461</f>
        <v>864000</v>
      </c>
      <c r="J460" s="20">
        <f t="shared" ref="J460:K460" si="56">J461</f>
        <v>2627100</v>
      </c>
      <c r="K460" s="20">
        <f t="shared" si="56"/>
        <v>2627100</v>
      </c>
      <c r="L460" s="67">
        <f t="shared" si="48"/>
        <v>100</v>
      </c>
      <c r="M460" s="6"/>
    </row>
    <row r="461" spans="2:13" s="5" customFormat="1" ht="47.25" outlineLevel="6" x14ac:dyDescent="0.3">
      <c r="B461" s="17" t="s">
        <v>310</v>
      </c>
      <c r="C461" s="18" t="s">
        <v>124</v>
      </c>
      <c r="D461" s="18" t="s">
        <v>96</v>
      </c>
      <c r="E461" s="18" t="s">
        <v>29</v>
      </c>
      <c r="F461" s="19" t="s">
        <v>155</v>
      </c>
      <c r="G461" s="19" t="s">
        <v>155</v>
      </c>
      <c r="H461" s="19" t="s">
        <v>155</v>
      </c>
      <c r="I461" s="20">
        <f>I462+I466</f>
        <v>864000</v>
      </c>
      <c r="J461" s="20">
        <f t="shared" ref="J461:K461" si="57">J462+J466</f>
        <v>2627100</v>
      </c>
      <c r="K461" s="20">
        <f t="shared" si="57"/>
        <v>2627100</v>
      </c>
      <c r="L461" s="67">
        <f t="shared" si="48"/>
        <v>100</v>
      </c>
      <c r="M461" s="6"/>
    </row>
    <row r="462" spans="2:13" s="5" customFormat="1" ht="31.5" outlineLevel="4" x14ac:dyDescent="0.3">
      <c r="B462" s="17" t="s">
        <v>309</v>
      </c>
      <c r="C462" s="18" t="s">
        <v>124</v>
      </c>
      <c r="D462" s="18" t="s">
        <v>96</v>
      </c>
      <c r="E462" s="18" t="s">
        <v>29</v>
      </c>
      <c r="F462" s="18" t="s">
        <v>125</v>
      </c>
      <c r="G462" s="21" t="s">
        <v>155</v>
      </c>
      <c r="H462" s="21" t="s">
        <v>155</v>
      </c>
      <c r="I462" s="20">
        <v>864000</v>
      </c>
      <c r="J462" s="20">
        <v>864000</v>
      </c>
      <c r="K462" s="20">
        <v>864000</v>
      </c>
      <c r="L462" s="67">
        <f t="shared" ref="L462:L517" si="58">K462/J462*100</f>
        <v>100</v>
      </c>
      <c r="M462" s="6"/>
    </row>
    <row r="463" spans="2:13" s="5" customFormat="1" ht="63" outlineLevel="5" x14ac:dyDescent="0.3">
      <c r="B463" s="22" t="s">
        <v>312</v>
      </c>
      <c r="C463" s="16" t="s">
        <v>124</v>
      </c>
      <c r="D463" s="16" t="s">
        <v>96</v>
      </c>
      <c r="E463" s="16" t="s">
        <v>29</v>
      </c>
      <c r="F463" s="16" t="s">
        <v>125</v>
      </c>
      <c r="G463" s="16" t="s">
        <v>127</v>
      </c>
      <c r="H463" s="23" t="s">
        <v>155</v>
      </c>
      <c r="I463" s="24">
        <v>864000</v>
      </c>
      <c r="J463" s="24">
        <v>864000</v>
      </c>
      <c r="K463" s="24">
        <v>864000</v>
      </c>
      <c r="L463" s="68">
        <f t="shared" si="58"/>
        <v>100</v>
      </c>
      <c r="M463" s="6"/>
    </row>
    <row r="464" spans="2:13" s="5" customFormat="1" ht="18.75" outlineLevel="6" x14ac:dyDescent="0.3">
      <c r="B464" s="22" t="s">
        <v>311</v>
      </c>
      <c r="C464" s="16" t="s">
        <v>124</v>
      </c>
      <c r="D464" s="16" t="s">
        <v>96</v>
      </c>
      <c r="E464" s="16" t="s">
        <v>29</v>
      </c>
      <c r="F464" s="16" t="s">
        <v>125</v>
      </c>
      <c r="G464" s="16" t="s">
        <v>127</v>
      </c>
      <c r="H464" s="16" t="s">
        <v>126</v>
      </c>
      <c r="I464" s="24">
        <v>864000</v>
      </c>
      <c r="J464" s="24">
        <v>864000</v>
      </c>
      <c r="K464" s="24">
        <v>864000</v>
      </c>
      <c r="L464" s="68">
        <f t="shared" si="58"/>
        <v>100</v>
      </c>
      <c r="M464" s="6"/>
    </row>
    <row r="465" spans="2:13" s="5" customFormat="1" ht="18.75" outlineLevel="4" x14ac:dyDescent="0.3">
      <c r="B465" s="22" t="s">
        <v>313</v>
      </c>
      <c r="C465" s="16" t="s">
        <v>124</v>
      </c>
      <c r="D465" s="16" t="s">
        <v>96</v>
      </c>
      <c r="E465" s="16" t="s">
        <v>29</v>
      </c>
      <c r="F465" s="16" t="s">
        <v>125</v>
      </c>
      <c r="G465" s="16" t="s">
        <v>127</v>
      </c>
      <c r="H465" s="16" t="s">
        <v>128</v>
      </c>
      <c r="I465" s="24">
        <v>864000</v>
      </c>
      <c r="J465" s="24">
        <v>864000</v>
      </c>
      <c r="K465" s="24">
        <v>864000</v>
      </c>
      <c r="L465" s="68">
        <f t="shared" si="58"/>
        <v>100</v>
      </c>
      <c r="M465" s="6"/>
    </row>
    <row r="466" spans="2:13" s="5" customFormat="1" ht="31.5" outlineLevel="5" x14ac:dyDescent="0.3">
      <c r="B466" s="22" t="s">
        <v>314</v>
      </c>
      <c r="C466" s="16" t="s">
        <v>124</v>
      </c>
      <c r="D466" s="16" t="s">
        <v>96</v>
      </c>
      <c r="E466" s="16" t="s">
        <v>29</v>
      </c>
      <c r="F466" s="16" t="s">
        <v>125</v>
      </c>
      <c r="G466" s="16" t="s">
        <v>129</v>
      </c>
      <c r="H466" s="23" t="s">
        <v>155</v>
      </c>
      <c r="I466" s="24">
        <v>0</v>
      </c>
      <c r="J466" s="24">
        <v>1763100</v>
      </c>
      <c r="K466" s="24">
        <v>1763100</v>
      </c>
      <c r="L466" s="68">
        <f t="shared" si="58"/>
        <v>100</v>
      </c>
      <c r="M466" s="6"/>
    </row>
    <row r="467" spans="2:13" s="5" customFormat="1" ht="18.75" outlineLevel="6" x14ac:dyDescent="0.3">
      <c r="B467" s="22" t="s">
        <v>311</v>
      </c>
      <c r="C467" s="16" t="s">
        <v>124</v>
      </c>
      <c r="D467" s="16" t="s">
        <v>96</v>
      </c>
      <c r="E467" s="16" t="s">
        <v>29</v>
      </c>
      <c r="F467" s="16" t="s">
        <v>125</v>
      </c>
      <c r="G467" s="16" t="s">
        <v>129</v>
      </c>
      <c r="H467" s="16" t="s">
        <v>126</v>
      </c>
      <c r="I467" s="24">
        <v>0</v>
      </c>
      <c r="J467" s="24">
        <v>1763100</v>
      </c>
      <c r="K467" s="24">
        <v>1763100</v>
      </c>
      <c r="L467" s="68">
        <f t="shared" si="58"/>
        <v>100</v>
      </c>
      <c r="M467" s="6"/>
    </row>
    <row r="468" spans="2:13" s="5" customFormat="1" ht="18.75" outlineLevel="3" x14ac:dyDescent="0.3">
      <c r="B468" s="22" t="s">
        <v>313</v>
      </c>
      <c r="C468" s="16" t="s">
        <v>124</v>
      </c>
      <c r="D468" s="16" t="s">
        <v>96</v>
      </c>
      <c r="E468" s="16" t="s">
        <v>29</v>
      </c>
      <c r="F468" s="16" t="s">
        <v>125</v>
      </c>
      <c r="G468" s="16" t="s">
        <v>129</v>
      </c>
      <c r="H468" s="16" t="s">
        <v>128</v>
      </c>
      <c r="I468" s="24">
        <v>0</v>
      </c>
      <c r="J468" s="24">
        <v>1763100</v>
      </c>
      <c r="K468" s="65">
        <v>1763100</v>
      </c>
      <c r="L468" s="68">
        <f t="shared" si="58"/>
        <v>100</v>
      </c>
      <c r="M468" s="6"/>
    </row>
    <row r="469" spans="2:13" s="5" customFormat="1" ht="47.25" outlineLevel="4" x14ac:dyDescent="0.3">
      <c r="B469" s="17" t="s">
        <v>130</v>
      </c>
      <c r="C469" s="18" t="s">
        <v>131</v>
      </c>
      <c r="D469" s="19" t="s">
        <v>155</v>
      </c>
      <c r="E469" s="19" t="s">
        <v>155</v>
      </c>
      <c r="F469" s="19" t="s">
        <v>155</v>
      </c>
      <c r="G469" s="19" t="s">
        <v>155</v>
      </c>
      <c r="H469" s="19" t="s">
        <v>155</v>
      </c>
      <c r="I469" s="20">
        <v>87147</v>
      </c>
      <c r="J469" s="20">
        <v>107930</v>
      </c>
      <c r="K469" s="39">
        <v>98865.15</v>
      </c>
      <c r="L469" s="67">
        <f t="shared" si="58"/>
        <v>91.60117668859445</v>
      </c>
      <c r="M469" s="6"/>
    </row>
    <row r="470" spans="2:13" s="5" customFormat="1" ht="31.5" outlineLevel="5" x14ac:dyDescent="0.3">
      <c r="B470" s="17" t="s">
        <v>315</v>
      </c>
      <c r="C470" s="18" t="s">
        <v>131</v>
      </c>
      <c r="D470" s="18" t="s">
        <v>7</v>
      </c>
      <c r="E470" s="18" t="s">
        <v>38</v>
      </c>
      <c r="F470" s="19" t="s">
        <v>155</v>
      </c>
      <c r="G470" s="19" t="s">
        <v>155</v>
      </c>
      <c r="H470" s="19" t="s">
        <v>155</v>
      </c>
      <c r="I470" s="20">
        <v>87147</v>
      </c>
      <c r="J470" s="20">
        <v>107930</v>
      </c>
      <c r="K470" s="39">
        <v>98865.15</v>
      </c>
      <c r="L470" s="67">
        <f t="shared" si="58"/>
        <v>91.60117668859445</v>
      </c>
      <c r="M470" s="6"/>
    </row>
    <row r="471" spans="2:13" s="5" customFormat="1" ht="18.75" outlineLevel="6" x14ac:dyDescent="0.3">
      <c r="B471" s="17" t="s">
        <v>152</v>
      </c>
      <c r="C471" s="18" t="s">
        <v>131</v>
      </c>
      <c r="D471" s="18" t="s">
        <v>7</v>
      </c>
      <c r="E471" s="18" t="s">
        <v>38</v>
      </c>
      <c r="F471" s="18" t="s">
        <v>11</v>
      </c>
      <c r="G471" s="21" t="s">
        <v>155</v>
      </c>
      <c r="H471" s="21" t="s">
        <v>155</v>
      </c>
      <c r="I471" s="20">
        <v>87147</v>
      </c>
      <c r="J471" s="20">
        <v>107930</v>
      </c>
      <c r="K471" s="39">
        <v>98865.15</v>
      </c>
      <c r="L471" s="67">
        <f t="shared" si="58"/>
        <v>91.60117668859445</v>
      </c>
      <c r="M471" s="6"/>
    </row>
    <row r="472" spans="2:13" s="5" customFormat="1" ht="78.75" outlineLevel="4" x14ac:dyDescent="0.3">
      <c r="B472" s="22" t="s">
        <v>316</v>
      </c>
      <c r="C472" s="16" t="s">
        <v>131</v>
      </c>
      <c r="D472" s="16" t="s">
        <v>7</v>
      </c>
      <c r="E472" s="16" t="s">
        <v>38</v>
      </c>
      <c r="F472" s="16" t="s">
        <v>11</v>
      </c>
      <c r="G472" s="16" t="s">
        <v>132</v>
      </c>
      <c r="H472" s="23" t="s">
        <v>155</v>
      </c>
      <c r="I472" s="24">
        <v>87147</v>
      </c>
      <c r="J472" s="24">
        <v>107930</v>
      </c>
      <c r="K472" s="65">
        <v>98865.15</v>
      </c>
      <c r="L472" s="68">
        <f t="shared" si="58"/>
        <v>91.60117668859445</v>
      </c>
      <c r="M472" s="6"/>
    </row>
    <row r="473" spans="2:13" s="5" customFormat="1" ht="47.25" outlineLevel="5" x14ac:dyDescent="0.3">
      <c r="B473" s="22" t="s">
        <v>185</v>
      </c>
      <c r="C473" s="16" t="s">
        <v>131</v>
      </c>
      <c r="D473" s="16" t="s">
        <v>7</v>
      </c>
      <c r="E473" s="16" t="s">
        <v>38</v>
      </c>
      <c r="F473" s="16" t="s">
        <v>11</v>
      </c>
      <c r="G473" s="16" t="s">
        <v>132</v>
      </c>
      <c r="H473" s="16" t="s">
        <v>16</v>
      </c>
      <c r="I473" s="24">
        <v>87147</v>
      </c>
      <c r="J473" s="24">
        <v>107930</v>
      </c>
      <c r="K473" s="65">
        <v>98865.15</v>
      </c>
      <c r="L473" s="68">
        <f t="shared" si="58"/>
        <v>91.60117668859445</v>
      </c>
      <c r="M473" s="6"/>
    </row>
    <row r="474" spans="2:13" s="5" customFormat="1" ht="47.25" outlineLevel="6" x14ac:dyDescent="0.3">
      <c r="B474" s="22" t="s">
        <v>186</v>
      </c>
      <c r="C474" s="16" t="s">
        <v>131</v>
      </c>
      <c r="D474" s="16" t="s">
        <v>7</v>
      </c>
      <c r="E474" s="16" t="s">
        <v>38</v>
      </c>
      <c r="F474" s="16" t="s">
        <v>11</v>
      </c>
      <c r="G474" s="16" t="s">
        <v>132</v>
      </c>
      <c r="H474" s="16" t="s">
        <v>17</v>
      </c>
      <c r="I474" s="24">
        <v>87147</v>
      </c>
      <c r="J474" s="24">
        <v>107930</v>
      </c>
      <c r="K474" s="65">
        <v>98865.15</v>
      </c>
      <c r="L474" s="68">
        <f t="shared" si="58"/>
        <v>91.60117668859445</v>
      </c>
      <c r="M474" s="6"/>
    </row>
    <row r="475" spans="2:13" s="5" customFormat="1" ht="18.75" outlineLevel="6" x14ac:dyDescent="0.3">
      <c r="B475" s="26" t="s">
        <v>317</v>
      </c>
      <c r="C475" s="12" t="s">
        <v>133</v>
      </c>
      <c r="D475" s="19" t="s">
        <v>155</v>
      </c>
      <c r="E475" s="19" t="s">
        <v>155</v>
      </c>
      <c r="F475" s="19" t="s">
        <v>155</v>
      </c>
      <c r="G475" s="19" t="s">
        <v>155</v>
      </c>
      <c r="H475" s="19" t="s">
        <v>155</v>
      </c>
      <c r="I475" s="20">
        <f>I476+I489+I493+I497+I501+I508+I520</f>
        <v>3863629</v>
      </c>
      <c r="J475" s="20">
        <f>J476+J489+J493+J497+J501+J508+J520</f>
        <v>6935967.4800000004</v>
      </c>
      <c r="K475" s="39">
        <f t="shared" ref="K475" si="59">K476+K489+K493+K497+K501+K508+K520</f>
        <v>6813942.8600000013</v>
      </c>
      <c r="L475" s="67">
        <f t="shared" si="58"/>
        <v>98.240697922072741</v>
      </c>
      <c r="M475" s="6"/>
    </row>
    <row r="476" spans="2:13" s="7" customFormat="1" ht="18.75" x14ac:dyDescent="0.3">
      <c r="B476" s="26" t="s">
        <v>152</v>
      </c>
      <c r="C476" s="12" t="s">
        <v>133</v>
      </c>
      <c r="D476" s="12" t="s">
        <v>7</v>
      </c>
      <c r="E476" s="12" t="s">
        <v>8</v>
      </c>
      <c r="F476" s="12" t="s">
        <v>11</v>
      </c>
      <c r="G476" s="28" t="s">
        <v>155</v>
      </c>
      <c r="H476" s="28" t="s">
        <v>155</v>
      </c>
      <c r="I476" s="20">
        <f>I477+I480+I483+I486</f>
        <v>0</v>
      </c>
      <c r="J476" s="20">
        <f>J477+J480+J483+J486</f>
        <v>2002490.55</v>
      </c>
      <c r="K476" s="39">
        <f>K477+K480+K483+K486</f>
        <v>2002490.55</v>
      </c>
      <c r="L476" s="67">
        <f t="shared" si="58"/>
        <v>100</v>
      </c>
      <c r="M476" s="8"/>
    </row>
    <row r="477" spans="2:13" s="7" customFormat="1" ht="31.5" outlineLevel="2" x14ac:dyDescent="0.3">
      <c r="B477" s="25" t="s">
        <v>365</v>
      </c>
      <c r="C477" s="29" t="s">
        <v>133</v>
      </c>
      <c r="D477" s="29" t="s">
        <v>7</v>
      </c>
      <c r="E477" s="29" t="s">
        <v>8</v>
      </c>
      <c r="F477" s="29" t="s">
        <v>11</v>
      </c>
      <c r="G477" s="29" t="s">
        <v>366</v>
      </c>
      <c r="H477" s="30" t="s">
        <v>155</v>
      </c>
      <c r="I477" s="24">
        <v>0</v>
      </c>
      <c r="J477" s="24">
        <v>1147945.58</v>
      </c>
      <c r="K477" s="65">
        <v>1147945.58</v>
      </c>
      <c r="L477" s="68">
        <f t="shared" si="58"/>
        <v>100</v>
      </c>
      <c r="M477" s="8"/>
    </row>
    <row r="478" spans="2:13" s="7" customFormat="1" ht="31.5" outlineLevel="3" x14ac:dyDescent="0.3">
      <c r="B478" s="25" t="s">
        <v>202</v>
      </c>
      <c r="C478" s="29" t="s">
        <v>133</v>
      </c>
      <c r="D478" s="29" t="s">
        <v>7</v>
      </c>
      <c r="E478" s="29" t="s">
        <v>8</v>
      </c>
      <c r="F478" s="29" t="s">
        <v>11</v>
      </c>
      <c r="G478" s="29" t="s">
        <v>366</v>
      </c>
      <c r="H478" s="29" t="s">
        <v>36</v>
      </c>
      <c r="I478" s="24">
        <v>0</v>
      </c>
      <c r="J478" s="24">
        <v>1147945.58</v>
      </c>
      <c r="K478" s="24">
        <v>1147945.58</v>
      </c>
      <c r="L478" s="68">
        <f t="shared" si="58"/>
        <v>100</v>
      </c>
      <c r="M478" s="8"/>
    </row>
    <row r="479" spans="2:13" s="5" customFormat="1" ht="47.25" outlineLevel="4" x14ac:dyDescent="0.3">
      <c r="B479" s="25" t="s">
        <v>213</v>
      </c>
      <c r="C479" s="29" t="s">
        <v>133</v>
      </c>
      <c r="D479" s="29" t="s">
        <v>7</v>
      </c>
      <c r="E479" s="29" t="s">
        <v>8</v>
      </c>
      <c r="F479" s="29" t="s">
        <v>11</v>
      </c>
      <c r="G479" s="29" t="s">
        <v>366</v>
      </c>
      <c r="H479" s="29" t="s">
        <v>37</v>
      </c>
      <c r="I479" s="24">
        <v>0</v>
      </c>
      <c r="J479" s="24">
        <v>1147945.58</v>
      </c>
      <c r="K479" s="24">
        <v>1147945.58</v>
      </c>
      <c r="L479" s="68">
        <f t="shared" si="58"/>
        <v>100</v>
      </c>
      <c r="M479" s="6"/>
    </row>
    <row r="480" spans="2:13" s="5" customFormat="1" ht="47.25" outlineLevel="5" x14ac:dyDescent="0.3">
      <c r="B480" s="25" t="s">
        <v>318</v>
      </c>
      <c r="C480" s="29" t="s">
        <v>133</v>
      </c>
      <c r="D480" s="29" t="s">
        <v>7</v>
      </c>
      <c r="E480" s="29" t="s">
        <v>8</v>
      </c>
      <c r="F480" s="29" t="s">
        <v>11</v>
      </c>
      <c r="G480" s="29" t="s">
        <v>134</v>
      </c>
      <c r="H480" s="30" t="s">
        <v>155</v>
      </c>
      <c r="I480" s="24">
        <v>0</v>
      </c>
      <c r="J480" s="24">
        <v>412764.49</v>
      </c>
      <c r="K480" s="24">
        <v>412764.49</v>
      </c>
      <c r="L480" s="68">
        <f t="shared" si="58"/>
        <v>100</v>
      </c>
      <c r="M480" s="6"/>
    </row>
    <row r="481" spans="2:13" s="5" customFormat="1" ht="94.5" outlineLevel="6" x14ac:dyDescent="0.3">
      <c r="B481" s="25" t="s">
        <v>182</v>
      </c>
      <c r="C481" s="29" t="s">
        <v>133</v>
      </c>
      <c r="D481" s="29" t="s">
        <v>7</v>
      </c>
      <c r="E481" s="29" t="s">
        <v>8</v>
      </c>
      <c r="F481" s="29" t="s">
        <v>11</v>
      </c>
      <c r="G481" s="29" t="s">
        <v>134</v>
      </c>
      <c r="H481" s="29" t="s">
        <v>12</v>
      </c>
      <c r="I481" s="24">
        <v>0</v>
      </c>
      <c r="J481" s="24">
        <v>412764.49</v>
      </c>
      <c r="K481" s="24">
        <v>412764.49</v>
      </c>
      <c r="L481" s="68">
        <f t="shared" si="58"/>
        <v>100</v>
      </c>
      <c r="M481" s="6"/>
    </row>
    <row r="482" spans="2:13" s="7" customFormat="1" ht="31.5" outlineLevel="1" x14ac:dyDescent="0.3">
      <c r="B482" s="25" t="s">
        <v>183</v>
      </c>
      <c r="C482" s="29" t="s">
        <v>133</v>
      </c>
      <c r="D482" s="29" t="s">
        <v>7</v>
      </c>
      <c r="E482" s="29" t="s">
        <v>8</v>
      </c>
      <c r="F482" s="29" t="s">
        <v>11</v>
      </c>
      <c r="G482" s="29" t="s">
        <v>134</v>
      </c>
      <c r="H482" s="29" t="s">
        <v>13</v>
      </c>
      <c r="I482" s="24">
        <v>0</v>
      </c>
      <c r="J482" s="24">
        <v>412764.49</v>
      </c>
      <c r="K482" s="24">
        <v>412764.49</v>
      </c>
      <c r="L482" s="68">
        <f t="shared" si="58"/>
        <v>100</v>
      </c>
      <c r="M482" s="8"/>
    </row>
    <row r="483" spans="2:13" s="7" customFormat="1" ht="31.5" outlineLevel="3" x14ac:dyDescent="0.3">
      <c r="B483" s="25" t="s">
        <v>367</v>
      </c>
      <c r="C483" s="29" t="s">
        <v>133</v>
      </c>
      <c r="D483" s="29" t="s">
        <v>7</v>
      </c>
      <c r="E483" s="29" t="s">
        <v>8</v>
      </c>
      <c r="F483" s="29" t="s">
        <v>11</v>
      </c>
      <c r="G483" s="29" t="s">
        <v>368</v>
      </c>
      <c r="H483" s="30" t="s">
        <v>155</v>
      </c>
      <c r="I483" s="24">
        <v>0</v>
      </c>
      <c r="J483" s="24">
        <v>383780.48</v>
      </c>
      <c r="K483" s="24">
        <v>383780.48</v>
      </c>
      <c r="L483" s="68">
        <f t="shared" si="58"/>
        <v>100</v>
      </c>
      <c r="M483" s="8"/>
    </row>
    <row r="484" spans="2:13" s="5" customFormat="1" ht="18.75" outlineLevel="4" x14ac:dyDescent="0.3">
      <c r="B484" s="25" t="s">
        <v>149</v>
      </c>
      <c r="C484" s="29" t="s">
        <v>133</v>
      </c>
      <c r="D484" s="29" t="s">
        <v>7</v>
      </c>
      <c r="E484" s="29" t="s">
        <v>8</v>
      </c>
      <c r="F484" s="29" t="s">
        <v>11</v>
      </c>
      <c r="G484" s="29" t="s">
        <v>368</v>
      </c>
      <c r="H484" s="29" t="s">
        <v>18</v>
      </c>
      <c r="I484" s="20">
        <v>0</v>
      </c>
      <c r="J484" s="24">
        <v>383780.48</v>
      </c>
      <c r="K484" s="24">
        <v>383780.48</v>
      </c>
      <c r="L484" s="67">
        <f t="shared" si="58"/>
        <v>100</v>
      </c>
      <c r="M484" s="6"/>
    </row>
    <row r="485" spans="2:13" s="5" customFormat="1" ht="18.75" outlineLevel="5" x14ac:dyDescent="0.3">
      <c r="B485" s="25" t="s">
        <v>369</v>
      </c>
      <c r="C485" s="29" t="s">
        <v>133</v>
      </c>
      <c r="D485" s="29" t="s">
        <v>7</v>
      </c>
      <c r="E485" s="29" t="s">
        <v>8</v>
      </c>
      <c r="F485" s="29" t="s">
        <v>11</v>
      </c>
      <c r="G485" s="29" t="s">
        <v>368</v>
      </c>
      <c r="H485" s="29" t="s">
        <v>370</v>
      </c>
      <c r="I485" s="24">
        <v>0</v>
      </c>
      <c r="J485" s="24">
        <v>383780.48</v>
      </c>
      <c r="K485" s="24">
        <v>383780.48</v>
      </c>
      <c r="L485" s="68">
        <f t="shared" si="58"/>
        <v>100</v>
      </c>
      <c r="M485" s="6"/>
    </row>
    <row r="486" spans="2:13" s="5" customFormat="1" ht="18.75" outlineLevel="6" x14ac:dyDescent="0.3">
      <c r="B486" s="25" t="s">
        <v>319</v>
      </c>
      <c r="C486" s="29" t="s">
        <v>133</v>
      </c>
      <c r="D486" s="29" t="s">
        <v>7</v>
      </c>
      <c r="E486" s="29" t="s">
        <v>8</v>
      </c>
      <c r="F486" s="29" t="s">
        <v>11</v>
      </c>
      <c r="G486" s="29" t="s">
        <v>135</v>
      </c>
      <c r="H486" s="30" t="s">
        <v>155</v>
      </c>
      <c r="I486" s="24">
        <v>0</v>
      </c>
      <c r="J486" s="24">
        <v>58000</v>
      </c>
      <c r="K486" s="24">
        <v>58000</v>
      </c>
      <c r="L486" s="68">
        <f t="shared" si="58"/>
        <v>100</v>
      </c>
      <c r="M486" s="6"/>
    </row>
    <row r="487" spans="2:13" s="5" customFormat="1" ht="31.5" outlineLevel="4" x14ac:dyDescent="0.3">
      <c r="B487" s="25" t="s">
        <v>202</v>
      </c>
      <c r="C487" s="29" t="s">
        <v>133</v>
      </c>
      <c r="D487" s="29" t="s">
        <v>7</v>
      </c>
      <c r="E487" s="29" t="s">
        <v>8</v>
      </c>
      <c r="F487" s="29" t="s">
        <v>11</v>
      </c>
      <c r="G487" s="29" t="s">
        <v>135</v>
      </c>
      <c r="H487" s="29" t="s">
        <v>36</v>
      </c>
      <c r="I487" s="24">
        <v>0</v>
      </c>
      <c r="J487" s="24">
        <v>58000</v>
      </c>
      <c r="K487" s="24">
        <v>58000</v>
      </c>
      <c r="L487" s="68">
        <f t="shared" si="58"/>
        <v>100</v>
      </c>
      <c r="M487" s="6"/>
    </row>
    <row r="488" spans="2:13" s="5" customFormat="1" ht="47.25" outlineLevel="5" x14ac:dyDescent="0.3">
      <c r="B488" s="25" t="s">
        <v>213</v>
      </c>
      <c r="C488" s="29" t="s">
        <v>133</v>
      </c>
      <c r="D488" s="29" t="s">
        <v>7</v>
      </c>
      <c r="E488" s="29" t="s">
        <v>8</v>
      </c>
      <c r="F488" s="29" t="s">
        <v>11</v>
      </c>
      <c r="G488" s="29" t="s">
        <v>135</v>
      </c>
      <c r="H488" s="29" t="s">
        <v>37</v>
      </c>
      <c r="I488" s="24">
        <v>0</v>
      </c>
      <c r="J488" s="24">
        <v>58000</v>
      </c>
      <c r="K488" s="24">
        <v>58000</v>
      </c>
      <c r="L488" s="67">
        <f t="shared" si="58"/>
        <v>100</v>
      </c>
      <c r="M488" s="6"/>
    </row>
    <row r="489" spans="2:13" s="5" customFormat="1" ht="47.25" outlineLevel="6" x14ac:dyDescent="0.3">
      <c r="B489" s="26" t="s">
        <v>267</v>
      </c>
      <c r="C489" s="12" t="s">
        <v>133</v>
      </c>
      <c r="D489" s="12" t="s">
        <v>7</v>
      </c>
      <c r="E489" s="12" t="s">
        <v>8</v>
      </c>
      <c r="F489" s="12" t="s">
        <v>91</v>
      </c>
      <c r="G489" s="28" t="s">
        <v>155</v>
      </c>
      <c r="H489" s="28" t="s">
        <v>155</v>
      </c>
      <c r="I489" s="24">
        <v>0</v>
      </c>
      <c r="J489" s="24">
        <v>98525.48</v>
      </c>
      <c r="K489" s="24">
        <v>98525.48</v>
      </c>
      <c r="L489" s="68">
        <f t="shared" si="58"/>
        <v>100</v>
      </c>
      <c r="M489" s="6"/>
    </row>
    <row r="490" spans="2:13" s="5" customFormat="1" ht="47.25" outlineLevel="4" x14ac:dyDescent="0.3">
      <c r="B490" s="25" t="s">
        <v>318</v>
      </c>
      <c r="C490" s="29" t="s">
        <v>133</v>
      </c>
      <c r="D490" s="29" t="s">
        <v>7</v>
      </c>
      <c r="E490" s="29" t="s">
        <v>8</v>
      </c>
      <c r="F490" s="29" t="s">
        <v>91</v>
      </c>
      <c r="G490" s="29" t="s">
        <v>134</v>
      </c>
      <c r="H490" s="30" t="s">
        <v>155</v>
      </c>
      <c r="I490" s="24">
        <v>0</v>
      </c>
      <c r="J490" s="24">
        <v>98525.48</v>
      </c>
      <c r="K490" s="24">
        <v>98525.48</v>
      </c>
      <c r="L490" s="68">
        <f t="shared" si="58"/>
        <v>100</v>
      </c>
      <c r="M490" s="6"/>
    </row>
    <row r="491" spans="2:13" s="5" customFormat="1" ht="94.5" outlineLevel="5" x14ac:dyDescent="0.3">
      <c r="B491" s="25" t="s">
        <v>182</v>
      </c>
      <c r="C491" s="29" t="s">
        <v>133</v>
      </c>
      <c r="D491" s="29" t="s">
        <v>7</v>
      </c>
      <c r="E491" s="29" t="s">
        <v>8</v>
      </c>
      <c r="F491" s="29" t="s">
        <v>91</v>
      </c>
      <c r="G491" s="29" t="s">
        <v>134</v>
      </c>
      <c r="H491" s="29" t="s">
        <v>12</v>
      </c>
      <c r="I491" s="24">
        <v>0</v>
      </c>
      <c r="J491" s="24">
        <v>98525.48</v>
      </c>
      <c r="K491" s="24">
        <v>98525.48</v>
      </c>
      <c r="L491" s="68">
        <f t="shared" si="58"/>
        <v>100</v>
      </c>
      <c r="M491" s="6"/>
    </row>
    <row r="492" spans="2:13" s="5" customFormat="1" ht="31.5" outlineLevel="6" x14ac:dyDescent="0.3">
      <c r="B492" s="25" t="s">
        <v>183</v>
      </c>
      <c r="C492" s="29" t="s">
        <v>133</v>
      </c>
      <c r="D492" s="29" t="s">
        <v>7</v>
      </c>
      <c r="E492" s="29" t="s">
        <v>8</v>
      </c>
      <c r="F492" s="29" t="s">
        <v>91</v>
      </c>
      <c r="G492" s="29" t="s">
        <v>134</v>
      </c>
      <c r="H492" s="29" t="s">
        <v>13</v>
      </c>
      <c r="I492" s="20">
        <v>0</v>
      </c>
      <c r="J492" s="24">
        <v>98525.48</v>
      </c>
      <c r="K492" s="24">
        <v>98525.48</v>
      </c>
      <c r="L492" s="67">
        <f t="shared" si="58"/>
        <v>100</v>
      </c>
      <c r="M492" s="6"/>
    </row>
    <row r="493" spans="2:13" s="5" customFormat="1" ht="31.5" outlineLevel="3" x14ac:dyDescent="0.3">
      <c r="B493" s="26" t="s">
        <v>221</v>
      </c>
      <c r="C493" s="12" t="s">
        <v>133</v>
      </c>
      <c r="D493" s="12" t="s">
        <v>7</v>
      </c>
      <c r="E493" s="12" t="s">
        <v>8</v>
      </c>
      <c r="F493" s="12" t="s">
        <v>49</v>
      </c>
      <c r="G493" s="28" t="s">
        <v>155</v>
      </c>
      <c r="H493" s="28" t="s">
        <v>155</v>
      </c>
      <c r="I493" s="24">
        <v>0</v>
      </c>
      <c r="J493" s="24">
        <v>48965.29</v>
      </c>
      <c r="K493" s="24">
        <v>48965.29</v>
      </c>
      <c r="L493" s="68">
        <f t="shared" si="58"/>
        <v>100</v>
      </c>
      <c r="M493" s="6"/>
    </row>
    <row r="494" spans="2:13" s="5" customFormat="1" ht="47.25" outlineLevel="4" x14ac:dyDescent="0.3">
      <c r="B494" s="25" t="s">
        <v>318</v>
      </c>
      <c r="C494" s="29" t="s">
        <v>133</v>
      </c>
      <c r="D494" s="29" t="s">
        <v>7</v>
      </c>
      <c r="E494" s="29" t="s">
        <v>8</v>
      </c>
      <c r="F494" s="29" t="s">
        <v>49</v>
      </c>
      <c r="G494" s="29" t="s">
        <v>134</v>
      </c>
      <c r="H494" s="30" t="s">
        <v>155</v>
      </c>
      <c r="I494" s="24">
        <v>0</v>
      </c>
      <c r="J494" s="24">
        <v>48965.29</v>
      </c>
      <c r="K494" s="24">
        <v>48965.29</v>
      </c>
      <c r="L494" s="68">
        <f t="shared" si="58"/>
        <v>100</v>
      </c>
      <c r="M494" s="6"/>
    </row>
    <row r="495" spans="2:13" s="5" customFormat="1" ht="94.5" outlineLevel="5" x14ac:dyDescent="0.3">
      <c r="B495" s="25" t="s">
        <v>182</v>
      </c>
      <c r="C495" s="29" t="s">
        <v>133</v>
      </c>
      <c r="D495" s="29" t="s">
        <v>7</v>
      </c>
      <c r="E495" s="29" t="s">
        <v>8</v>
      </c>
      <c r="F495" s="29" t="s">
        <v>49</v>
      </c>
      <c r="G495" s="29" t="s">
        <v>134</v>
      </c>
      <c r="H495" s="29" t="s">
        <v>12</v>
      </c>
      <c r="I495" s="24">
        <v>0</v>
      </c>
      <c r="J495" s="24">
        <v>48965.29</v>
      </c>
      <c r="K495" s="24">
        <v>48965.29</v>
      </c>
      <c r="L495" s="68">
        <f t="shared" si="58"/>
        <v>100</v>
      </c>
      <c r="M495" s="6"/>
    </row>
    <row r="496" spans="2:13" s="5" customFormat="1" ht="31.5" outlineLevel="6" x14ac:dyDescent="0.3">
      <c r="B496" s="25" t="s">
        <v>183</v>
      </c>
      <c r="C496" s="29" t="s">
        <v>133</v>
      </c>
      <c r="D496" s="29" t="s">
        <v>7</v>
      </c>
      <c r="E496" s="29" t="s">
        <v>8</v>
      </c>
      <c r="F496" s="29" t="s">
        <v>49</v>
      </c>
      <c r="G496" s="29" t="s">
        <v>134</v>
      </c>
      <c r="H496" s="29" t="s">
        <v>13</v>
      </c>
      <c r="I496" s="24">
        <v>0</v>
      </c>
      <c r="J496" s="24">
        <v>48965.29</v>
      </c>
      <c r="K496" s="24">
        <v>48965.29</v>
      </c>
      <c r="L496" s="67">
        <f t="shared" si="58"/>
        <v>100</v>
      </c>
      <c r="M496" s="6"/>
    </row>
    <row r="497" spans="2:13" s="5" customFormat="1" ht="31.5" outlineLevel="3" x14ac:dyDescent="0.3">
      <c r="B497" s="26" t="s">
        <v>263</v>
      </c>
      <c r="C497" s="12" t="s">
        <v>133</v>
      </c>
      <c r="D497" s="12" t="s">
        <v>7</v>
      </c>
      <c r="E497" s="12" t="s">
        <v>8</v>
      </c>
      <c r="F497" s="12" t="s">
        <v>87</v>
      </c>
      <c r="G497" s="28" t="s">
        <v>155</v>
      </c>
      <c r="H497" s="28" t="s">
        <v>155</v>
      </c>
      <c r="I497" s="24">
        <v>0</v>
      </c>
      <c r="J497" s="24">
        <v>44410.97</v>
      </c>
      <c r="K497" s="24">
        <v>44410.97</v>
      </c>
      <c r="L497" s="68">
        <f t="shared" si="58"/>
        <v>100</v>
      </c>
      <c r="M497" s="6"/>
    </row>
    <row r="498" spans="2:13" s="5" customFormat="1" ht="47.25" outlineLevel="4" x14ac:dyDescent="0.3">
      <c r="B498" s="25" t="s">
        <v>318</v>
      </c>
      <c r="C498" s="29" t="s">
        <v>133</v>
      </c>
      <c r="D498" s="29" t="s">
        <v>7</v>
      </c>
      <c r="E498" s="29" t="s">
        <v>8</v>
      </c>
      <c r="F498" s="29" t="s">
        <v>87</v>
      </c>
      <c r="G498" s="29" t="s">
        <v>134</v>
      </c>
      <c r="H498" s="30" t="s">
        <v>155</v>
      </c>
      <c r="I498" s="24">
        <v>0</v>
      </c>
      <c r="J498" s="24">
        <v>44410.97</v>
      </c>
      <c r="K498" s="24">
        <v>44410.97</v>
      </c>
      <c r="L498" s="68">
        <f t="shared" si="58"/>
        <v>100</v>
      </c>
      <c r="M498" s="6"/>
    </row>
    <row r="499" spans="2:13" s="5" customFormat="1" ht="94.5" outlineLevel="5" x14ac:dyDescent="0.3">
      <c r="B499" s="25" t="s">
        <v>182</v>
      </c>
      <c r="C499" s="29" t="s">
        <v>133</v>
      </c>
      <c r="D499" s="29" t="s">
        <v>7</v>
      </c>
      <c r="E499" s="29" t="s">
        <v>8</v>
      </c>
      <c r="F499" s="29" t="s">
        <v>87</v>
      </c>
      <c r="G499" s="29" t="s">
        <v>134</v>
      </c>
      <c r="H499" s="29" t="s">
        <v>12</v>
      </c>
      <c r="I499" s="24">
        <v>0</v>
      </c>
      <c r="J499" s="24">
        <v>44410.97</v>
      </c>
      <c r="K499" s="24">
        <v>44410.97</v>
      </c>
      <c r="L499" s="68">
        <f t="shared" si="58"/>
        <v>100</v>
      </c>
      <c r="M499" s="6"/>
    </row>
    <row r="500" spans="2:13" s="5" customFormat="1" ht="31.5" outlineLevel="5" x14ac:dyDescent="0.3">
      <c r="B500" s="25" t="s">
        <v>183</v>
      </c>
      <c r="C500" s="29" t="s">
        <v>133</v>
      </c>
      <c r="D500" s="29" t="s">
        <v>7</v>
      </c>
      <c r="E500" s="29" t="s">
        <v>8</v>
      </c>
      <c r="F500" s="29" t="s">
        <v>87</v>
      </c>
      <c r="G500" s="29" t="s">
        <v>134</v>
      </c>
      <c r="H500" s="29" t="s">
        <v>13</v>
      </c>
      <c r="I500" s="24">
        <v>0</v>
      </c>
      <c r="J500" s="24">
        <v>44410.97</v>
      </c>
      <c r="K500" s="24">
        <v>44410.97</v>
      </c>
      <c r="L500" s="68">
        <f t="shared" si="58"/>
        <v>100</v>
      </c>
      <c r="M500" s="6"/>
    </row>
    <row r="501" spans="2:13" s="5" customFormat="1" ht="31.5" outlineLevel="6" x14ac:dyDescent="0.3">
      <c r="B501" s="26" t="s">
        <v>309</v>
      </c>
      <c r="C501" s="12" t="s">
        <v>133</v>
      </c>
      <c r="D501" s="12" t="s">
        <v>7</v>
      </c>
      <c r="E501" s="12" t="s">
        <v>8</v>
      </c>
      <c r="F501" s="12" t="s">
        <v>125</v>
      </c>
      <c r="G501" s="28" t="s">
        <v>155</v>
      </c>
      <c r="H501" s="28" t="s">
        <v>155</v>
      </c>
      <c r="I501" s="24">
        <f>I502+I505</f>
        <v>100000</v>
      </c>
      <c r="J501" s="24">
        <f t="shared" ref="J501:K501" si="60">J502+J505</f>
        <v>209887.77</v>
      </c>
      <c r="K501" s="24">
        <f t="shared" si="60"/>
        <v>167887.77</v>
      </c>
      <c r="L501" s="68">
        <f t="shared" si="58"/>
        <v>79.989305713239034</v>
      </c>
      <c r="M501" s="6"/>
    </row>
    <row r="502" spans="2:13" s="5" customFormat="1" ht="47.25" outlineLevel="4" x14ac:dyDescent="0.3">
      <c r="B502" s="25" t="s">
        <v>318</v>
      </c>
      <c r="C502" s="29" t="s">
        <v>133</v>
      </c>
      <c r="D502" s="29" t="s">
        <v>7</v>
      </c>
      <c r="E502" s="29" t="s">
        <v>8</v>
      </c>
      <c r="F502" s="29" t="s">
        <v>125</v>
      </c>
      <c r="G502" s="29" t="s">
        <v>134</v>
      </c>
      <c r="H502" s="30" t="s">
        <v>155</v>
      </c>
      <c r="I502" s="24">
        <v>0</v>
      </c>
      <c r="J502" s="24">
        <v>167887.77</v>
      </c>
      <c r="K502" s="24">
        <v>167887.77</v>
      </c>
      <c r="L502" s="68">
        <f t="shared" si="58"/>
        <v>100</v>
      </c>
      <c r="M502" s="6"/>
    </row>
    <row r="503" spans="2:13" s="5" customFormat="1" ht="94.5" outlineLevel="5" x14ac:dyDescent="0.3">
      <c r="B503" s="25" t="s">
        <v>182</v>
      </c>
      <c r="C503" s="29" t="s">
        <v>133</v>
      </c>
      <c r="D503" s="29" t="s">
        <v>7</v>
      </c>
      <c r="E503" s="29" t="s">
        <v>8</v>
      </c>
      <c r="F503" s="29" t="s">
        <v>125</v>
      </c>
      <c r="G503" s="29" t="s">
        <v>134</v>
      </c>
      <c r="H503" s="29" t="s">
        <v>12</v>
      </c>
      <c r="I503" s="20">
        <v>0</v>
      </c>
      <c r="J503" s="24">
        <v>167887.77</v>
      </c>
      <c r="K503" s="24">
        <v>167887.77</v>
      </c>
      <c r="L503" s="67">
        <f t="shared" si="58"/>
        <v>100</v>
      </c>
      <c r="M503" s="6"/>
    </row>
    <row r="504" spans="2:13" s="5" customFormat="1" ht="31.5" outlineLevel="6" x14ac:dyDescent="0.3">
      <c r="B504" s="25" t="s">
        <v>183</v>
      </c>
      <c r="C504" s="29" t="s">
        <v>133</v>
      </c>
      <c r="D504" s="29" t="s">
        <v>7</v>
      </c>
      <c r="E504" s="29" t="s">
        <v>8</v>
      </c>
      <c r="F504" s="29" t="s">
        <v>125</v>
      </c>
      <c r="G504" s="29" t="s">
        <v>134</v>
      </c>
      <c r="H504" s="29" t="s">
        <v>13</v>
      </c>
      <c r="I504" s="24">
        <v>0</v>
      </c>
      <c r="J504" s="24">
        <v>167887.77</v>
      </c>
      <c r="K504" s="24">
        <v>167887.77</v>
      </c>
      <c r="L504" s="68">
        <f t="shared" si="58"/>
        <v>100</v>
      </c>
      <c r="M504" s="6"/>
    </row>
    <row r="505" spans="2:13" s="5" customFormat="1" ht="18.75" outlineLevel="6" x14ac:dyDescent="0.3">
      <c r="B505" s="25" t="s">
        <v>319</v>
      </c>
      <c r="C505" s="29" t="s">
        <v>133</v>
      </c>
      <c r="D505" s="29" t="s">
        <v>7</v>
      </c>
      <c r="E505" s="29" t="s">
        <v>8</v>
      </c>
      <c r="F505" s="29" t="s">
        <v>125</v>
      </c>
      <c r="G505" s="29" t="s">
        <v>135</v>
      </c>
      <c r="H505" s="30" t="s">
        <v>155</v>
      </c>
      <c r="I505" s="24">
        <v>100000</v>
      </c>
      <c r="J505" s="24">
        <v>42000</v>
      </c>
      <c r="K505" s="24">
        <v>0</v>
      </c>
      <c r="L505" s="68">
        <f t="shared" si="58"/>
        <v>0</v>
      </c>
      <c r="M505" s="6"/>
    </row>
    <row r="506" spans="2:13" s="5" customFormat="1" ht="18.75" outlineLevel="4" x14ac:dyDescent="0.3">
      <c r="B506" s="25" t="s">
        <v>149</v>
      </c>
      <c r="C506" s="29" t="s">
        <v>133</v>
      </c>
      <c r="D506" s="29" t="s">
        <v>7</v>
      </c>
      <c r="E506" s="29" t="s">
        <v>8</v>
      </c>
      <c r="F506" s="29" t="s">
        <v>125</v>
      </c>
      <c r="G506" s="29" t="s">
        <v>135</v>
      </c>
      <c r="H506" s="29" t="s">
        <v>18</v>
      </c>
      <c r="I506" s="24">
        <v>100000</v>
      </c>
      <c r="J506" s="24">
        <v>42000</v>
      </c>
      <c r="K506" s="24">
        <v>0</v>
      </c>
      <c r="L506" s="68">
        <f t="shared" si="58"/>
        <v>0</v>
      </c>
      <c r="M506" s="6"/>
    </row>
    <row r="507" spans="2:13" s="5" customFormat="1" ht="18.75" outlineLevel="5" x14ac:dyDescent="0.3">
      <c r="B507" s="25" t="s">
        <v>320</v>
      </c>
      <c r="C507" s="29" t="s">
        <v>133</v>
      </c>
      <c r="D507" s="29" t="s">
        <v>7</v>
      </c>
      <c r="E507" s="29" t="s">
        <v>8</v>
      </c>
      <c r="F507" s="29" t="s">
        <v>125</v>
      </c>
      <c r="G507" s="29" t="s">
        <v>135</v>
      </c>
      <c r="H507" s="29" t="s">
        <v>136</v>
      </c>
      <c r="I507" s="24">
        <v>100000</v>
      </c>
      <c r="J507" s="24">
        <v>42000</v>
      </c>
      <c r="K507" s="24">
        <v>0</v>
      </c>
      <c r="L507" s="68">
        <f t="shared" si="58"/>
        <v>0</v>
      </c>
      <c r="M507" s="6"/>
    </row>
    <row r="508" spans="2:13" s="5" customFormat="1" ht="31.5" outlineLevel="6" x14ac:dyDescent="0.3">
      <c r="B508" s="26" t="s">
        <v>321</v>
      </c>
      <c r="C508" s="12" t="s">
        <v>133</v>
      </c>
      <c r="D508" s="12" t="s">
        <v>7</v>
      </c>
      <c r="E508" s="12" t="s">
        <v>8</v>
      </c>
      <c r="F508" s="12" t="s">
        <v>137</v>
      </c>
      <c r="G508" s="28" t="s">
        <v>155</v>
      </c>
      <c r="H508" s="28" t="s">
        <v>155</v>
      </c>
      <c r="I508" s="24">
        <f>I509+I512+I517</f>
        <v>2770416</v>
      </c>
      <c r="J508" s="24">
        <f t="shared" ref="J508:K508" si="61">J509+J512+J517</f>
        <v>3476280.1599999997</v>
      </c>
      <c r="K508" s="24">
        <f t="shared" si="61"/>
        <v>3396256.74</v>
      </c>
      <c r="L508" s="68">
        <f t="shared" si="58"/>
        <v>97.698015800889891</v>
      </c>
      <c r="M508" s="6"/>
    </row>
    <row r="509" spans="2:13" s="5" customFormat="1" ht="31.5" outlineLevel="4" x14ac:dyDescent="0.3">
      <c r="B509" s="25" t="s">
        <v>322</v>
      </c>
      <c r="C509" s="29" t="s">
        <v>133</v>
      </c>
      <c r="D509" s="29" t="s">
        <v>7</v>
      </c>
      <c r="E509" s="29" t="s">
        <v>8</v>
      </c>
      <c r="F509" s="29" t="s">
        <v>137</v>
      </c>
      <c r="G509" s="29" t="s">
        <v>138</v>
      </c>
      <c r="H509" s="30" t="s">
        <v>155</v>
      </c>
      <c r="I509" s="24">
        <v>1818322</v>
      </c>
      <c r="J509" s="24">
        <v>2458323.86</v>
      </c>
      <c r="K509" s="24">
        <v>2432873.9900000002</v>
      </c>
      <c r="L509" s="68">
        <f t="shared" si="58"/>
        <v>98.964747061438857</v>
      </c>
      <c r="M509" s="6"/>
    </row>
    <row r="510" spans="2:13" s="5" customFormat="1" ht="94.5" outlineLevel="5" x14ac:dyDescent="0.3">
      <c r="B510" s="25" t="s">
        <v>182</v>
      </c>
      <c r="C510" s="29" t="s">
        <v>133</v>
      </c>
      <c r="D510" s="29" t="s">
        <v>7</v>
      </c>
      <c r="E510" s="29" t="s">
        <v>8</v>
      </c>
      <c r="F510" s="29" t="s">
        <v>137</v>
      </c>
      <c r="G510" s="29" t="s">
        <v>138</v>
      </c>
      <c r="H510" s="29" t="s">
        <v>12</v>
      </c>
      <c r="I510" s="24">
        <v>1818322</v>
      </c>
      <c r="J510" s="24">
        <v>2458323.86</v>
      </c>
      <c r="K510" s="24">
        <v>2432873.9900000002</v>
      </c>
      <c r="L510" s="68">
        <f t="shared" si="58"/>
        <v>98.964747061438857</v>
      </c>
      <c r="M510" s="6"/>
    </row>
    <row r="511" spans="2:13" s="5" customFormat="1" ht="31.5" outlineLevel="6" x14ac:dyDescent="0.3">
      <c r="B511" s="25" t="s">
        <v>183</v>
      </c>
      <c r="C511" s="29" t="s">
        <v>133</v>
      </c>
      <c r="D511" s="29" t="s">
        <v>7</v>
      </c>
      <c r="E511" s="29" t="s">
        <v>8</v>
      </c>
      <c r="F511" s="29" t="s">
        <v>137</v>
      </c>
      <c r="G511" s="29" t="s">
        <v>138</v>
      </c>
      <c r="H511" s="29" t="s">
        <v>13</v>
      </c>
      <c r="I511" s="24">
        <v>1818322</v>
      </c>
      <c r="J511" s="24">
        <v>2458323.86</v>
      </c>
      <c r="K511" s="24">
        <v>2432873.9900000002</v>
      </c>
      <c r="L511" s="68">
        <f t="shared" si="58"/>
        <v>98.964747061438857</v>
      </c>
      <c r="M511" s="6"/>
    </row>
    <row r="512" spans="2:13" s="5" customFormat="1" ht="47.25" outlineLevel="5" x14ac:dyDescent="0.3">
      <c r="B512" s="25" t="s">
        <v>184</v>
      </c>
      <c r="C512" s="29" t="s">
        <v>133</v>
      </c>
      <c r="D512" s="29" t="s">
        <v>7</v>
      </c>
      <c r="E512" s="29" t="s">
        <v>8</v>
      </c>
      <c r="F512" s="29" t="s">
        <v>137</v>
      </c>
      <c r="G512" s="29" t="s">
        <v>15</v>
      </c>
      <c r="H512" s="30" t="s">
        <v>155</v>
      </c>
      <c r="I512" s="24">
        <v>912094</v>
      </c>
      <c r="J512" s="24">
        <v>912094</v>
      </c>
      <c r="K512" s="24">
        <v>857521.45</v>
      </c>
      <c r="L512" s="67">
        <f t="shared" si="58"/>
        <v>94.016784454233886</v>
      </c>
      <c r="M512" s="6"/>
    </row>
    <row r="513" spans="2:13" s="5" customFormat="1" ht="94.5" outlineLevel="6" x14ac:dyDescent="0.3">
      <c r="B513" s="25" t="s">
        <v>182</v>
      </c>
      <c r="C513" s="29" t="s">
        <v>133</v>
      </c>
      <c r="D513" s="29" t="s">
        <v>7</v>
      </c>
      <c r="E513" s="29" t="s">
        <v>8</v>
      </c>
      <c r="F513" s="29" t="s">
        <v>137</v>
      </c>
      <c r="G513" s="29" t="s">
        <v>15</v>
      </c>
      <c r="H513" s="29" t="s">
        <v>12</v>
      </c>
      <c r="I513" s="24">
        <v>697057</v>
      </c>
      <c r="J513" s="24">
        <v>697057</v>
      </c>
      <c r="K513" s="24">
        <v>688682.66</v>
      </c>
      <c r="L513" s="68">
        <f t="shared" si="58"/>
        <v>98.798614747430989</v>
      </c>
      <c r="M513" s="6"/>
    </row>
    <row r="514" spans="2:13" s="5" customFormat="1" ht="31.5" outlineLevel="6" x14ac:dyDescent="0.3">
      <c r="B514" s="25" t="s">
        <v>183</v>
      </c>
      <c r="C514" s="29" t="s">
        <v>133</v>
      </c>
      <c r="D514" s="29" t="s">
        <v>7</v>
      </c>
      <c r="E514" s="29" t="s">
        <v>8</v>
      </c>
      <c r="F514" s="29" t="s">
        <v>137</v>
      </c>
      <c r="G514" s="29" t="s">
        <v>15</v>
      </c>
      <c r="H514" s="29" t="s">
        <v>13</v>
      </c>
      <c r="I514" s="24">
        <v>697057</v>
      </c>
      <c r="J514" s="24">
        <v>697057</v>
      </c>
      <c r="K514" s="24">
        <v>688682.66</v>
      </c>
      <c r="L514" s="68">
        <f t="shared" si="58"/>
        <v>98.798614747430989</v>
      </c>
      <c r="M514" s="6"/>
    </row>
    <row r="515" spans="2:13" s="5" customFormat="1" ht="47.25" outlineLevel="6" x14ac:dyDescent="0.3">
      <c r="B515" s="25" t="s">
        <v>185</v>
      </c>
      <c r="C515" s="29" t="s">
        <v>133</v>
      </c>
      <c r="D515" s="29" t="s">
        <v>7</v>
      </c>
      <c r="E515" s="29" t="s">
        <v>8</v>
      </c>
      <c r="F515" s="29" t="s">
        <v>137</v>
      </c>
      <c r="G515" s="29" t="s">
        <v>15</v>
      </c>
      <c r="H515" s="29" t="s">
        <v>16</v>
      </c>
      <c r="I515" s="24">
        <v>215037</v>
      </c>
      <c r="J515" s="24">
        <v>215037</v>
      </c>
      <c r="K515" s="24">
        <v>168838.79</v>
      </c>
      <c r="L515" s="68">
        <f t="shared" si="58"/>
        <v>78.516157684491503</v>
      </c>
      <c r="M515" s="6"/>
    </row>
    <row r="516" spans="2:13" s="5" customFormat="1" ht="47.25" outlineLevel="6" x14ac:dyDescent="0.3">
      <c r="B516" s="25" t="s">
        <v>186</v>
      </c>
      <c r="C516" s="29" t="s">
        <v>133</v>
      </c>
      <c r="D516" s="29" t="s">
        <v>7</v>
      </c>
      <c r="E516" s="29" t="s">
        <v>8</v>
      </c>
      <c r="F516" s="29" t="s">
        <v>137</v>
      </c>
      <c r="G516" s="29" t="s">
        <v>15</v>
      </c>
      <c r="H516" s="29" t="s">
        <v>17</v>
      </c>
      <c r="I516" s="24">
        <v>215037</v>
      </c>
      <c r="J516" s="24">
        <v>215037</v>
      </c>
      <c r="K516" s="24">
        <v>168838.79</v>
      </c>
      <c r="L516" s="68">
        <f t="shared" si="58"/>
        <v>78.516157684491503</v>
      </c>
      <c r="M516" s="6"/>
    </row>
    <row r="517" spans="2:13" s="5" customFormat="1" ht="47.25" outlineLevel="3" x14ac:dyDescent="0.3">
      <c r="B517" s="25" t="s">
        <v>153</v>
      </c>
      <c r="C517" s="29" t="s">
        <v>133</v>
      </c>
      <c r="D517" s="29" t="s">
        <v>7</v>
      </c>
      <c r="E517" s="29" t="s">
        <v>8</v>
      </c>
      <c r="F517" s="29" t="s">
        <v>137</v>
      </c>
      <c r="G517" s="29" t="s">
        <v>20</v>
      </c>
      <c r="H517" s="30" t="s">
        <v>155</v>
      </c>
      <c r="I517" s="24">
        <v>40000</v>
      </c>
      <c r="J517" s="24">
        <v>105862.3</v>
      </c>
      <c r="K517" s="24">
        <v>105861.3</v>
      </c>
      <c r="L517" s="68">
        <f t="shared" si="58"/>
        <v>99.999055376654383</v>
      </c>
      <c r="M517" s="6"/>
    </row>
    <row r="518" spans="2:13" s="5" customFormat="1" ht="47.25" outlineLevel="4" x14ac:dyDescent="0.3">
      <c r="B518" s="25" t="s">
        <v>185</v>
      </c>
      <c r="C518" s="29" t="s">
        <v>133</v>
      </c>
      <c r="D518" s="29" t="s">
        <v>7</v>
      </c>
      <c r="E518" s="29" t="s">
        <v>8</v>
      </c>
      <c r="F518" s="29" t="s">
        <v>137</v>
      </c>
      <c r="G518" s="29" t="s">
        <v>20</v>
      </c>
      <c r="H518" s="29" t="s">
        <v>16</v>
      </c>
      <c r="I518" s="24">
        <v>40000</v>
      </c>
      <c r="J518" s="24">
        <v>105862.3</v>
      </c>
      <c r="K518" s="24">
        <v>105861.3</v>
      </c>
      <c r="L518" s="68">
        <f t="shared" ref="L518:L536" si="62">K518/J518*100</f>
        <v>99.999055376654383</v>
      </c>
      <c r="M518" s="6"/>
    </row>
    <row r="519" spans="2:13" s="5" customFormat="1" ht="47.25" outlineLevel="5" x14ac:dyDescent="0.3">
      <c r="B519" s="25" t="s">
        <v>186</v>
      </c>
      <c r="C519" s="29" t="s">
        <v>133</v>
      </c>
      <c r="D519" s="29" t="s">
        <v>7</v>
      </c>
      <c r="E519" s="29" t="s">
        <v>8</v>
      </c>
      <c r="F519" s="29" t="s">
        <v>137</v>
      </c>
      <c r="G519" s="29" t="s">
        <v>20</v>
      </c>
      <c r="H519" s="29" t="s">
        <v>17</v>
      </c>
      <c r="I519" s="24">
        <v>40000</v>
      </c>
      <c r="J519" s="24">
        <v>105862.3</v>
      </c>
      <c r="K519" s="24">
        <v>105861.3</v>
      </c>
      <c r="L519" s="67">
        <f t="shared" si="62"/>
        <v>99.999055376654383</v>
      </c>
      <c r="M519" s="6"/>
    </row>
    <row r="520" spans="2:13" s="5" customFormat="1" ht="31.5" outlineLevel="6" x14ac:dyDescent="0.3">
      <c r="B520" s="26" t="s">
        <v>323</v>
      </c>
      <c r="C520" s="12" t="s">
        <v>133</v>
      </c>
      <c r="D520" s="12" t="s">
        <v>7</v>
      </c>
      <c r="E520" s="12" t="s">
        <v>8</v>
      </c>
      <c r="F520" s="12" t="s">
        <v>139</v>
      </c>
      <c r="G520" s="28" t="s">
        <v>155</v>
      </c>
      <c r="H520" s="28" t="s">
        <v>155</v>
      </c>
      <c r="I520" s="24">
        <f>I521+I524</f>
        <v>993213</v>
      </c>
      <c r="J520" s="24">
        <f t="shared" ref="J520:K520" si="63">J521+J524</f>
        <v>1055407.26</v>
      </c>
      <c r="K520" s="24">
        <f t="shared" si="63"/>
        <v>1055406.06</v>
      </c>
      <c r="L520" s="67">
        <f t="shared" si="62"/>
        <v>99.999886299815671</v>
      </c>
      <c r="M520" s="6"/>
    </row>
    <row r="521" spans="2:13" s="5" customFormat="1" ht="63" outlineLevel="4" x14ac:dyDescent="0.3">
      <c r="B521" s="25" t="s">
        <v>324</v>
      </c>
      <c r="C521" s="29" t="s">
        <v>133</v>
      </c>
      <c r="D521" s="29" t="s">
        <v>7</v>
      </c>
      <c r="E521" s="29" t="s">
        <v>8</v>
      </c>
      <c r="F521" s="29" t="s">
        <v>139</v>
      </c>
      <c r="G521" s="29" t="s">
        <v>140</v>
      </c>
      <c r="H521" s="30" t="s">
        <v>155</v>
      </c>
      <c r="I521" s="24">
        <v>961086</v>
      </c>
      <c r="J521" s="24">
        <v>1023280.26</v>
      </c>
      <c r="K521" s="24">
        <v>1023279.06</v>
      </c>
      <c r="L521" s="67">
        <f t="shared" si="62"/>
        <v>99.999882730074361</v>
      </c>
      <c r="M521" s="6"/>
    </row>
    <row r="522" spans="2:13" s="5" customFormat="1" ht="94.5" outlineLevel="5" x14ac:dyDescent="0.3">
      <c r="B522" s="25" t="s">
        <v>182</v>
      </c>
      <c r="C522" s="29" t="s">
        <v>133</v>
      </c>
      <c r="D522" s="29" t="s">
        <v>7</v>
      </c>
      <c r="E522" s="29" t="s">
        <v>8</v>
      </c>
      <c r="F522" s="29" t="s">
        <v>139</v>
      </c>
      <c r="G522" s="29" t="s">
        <v>140</v>
      </c>
      <c r="H522" s="29" t="s">
        <v>12</v>
      </c>
      <c r="I522" s="24">
        <v>961086</v>
      </c>
      <c r="J522" s="24">
        <v>1023280.26</v>
      </c>
      <c r="K522" s="24">
        <v>1023279.06</v>
      </c>
      <c r="L522" s="68">
        <f t="shared" si="62"/>
        <v>99.999882730074361</v>
      </c>
      <c r="M522" s="6"/>
    </row>
    <row r="523" spans="2:13" s="5" customFormat="1" ht="31.5" outlineLevel="6" x14ac:dyDescent="0.3">
      <c r="B523" s="25" t="s">
        <v>183</v>
      </c>
      <c r="C523" s="29" t="s">
        <v>133</v>
      </c>
      <c r="D523" s="29" t="s">
        <v>7</v>
      </c>
      <c r="E523" s="29" t="s">
        <v>8</v>
      </c>
      <c r="F523" s="29" t="s">
        <v>139</v>
      </c>
      <c r="G523" s="29" t="s">
        <v>140</v>
      </c>
      <c r="H523" s="29" t="s">
        <v>13</v>
      </c>
      <c r="I523" s="24">
        <v>961086</v>
      </c>
      <c r="J523" s="24">
        <v>1023280.26</v>
      </c>
      <c r="K523" s="24">
        <v>1023279.06</v>
      </c>
      <c r="L523" s="68">
        <f t="shared" si="62"/>
        <v>99.999882730074361</v>
      </c>
      <c r="M523" s="6"/>
    </row>
    <row r="524" spans="2:13" s="7" customFormat="1" ht="94.5" x14ac:dyDescent="0.3">
      <c r="B524" s="25" t="s">
        <v>325</v>
      </c>
      <c r="C524" s="29" t="s">
        <v>133</v>
      </c>
      <c r="D524" s="29" t="s">
        <v>7</v>
      </c>
      <c r="E524" s="29" t="s">
        <v>8</v>
      </c>
      <c r="F524" s="29" t="s">
        <v>139</v>
      </c>
      <c r="G524" s="29" t="s">
        <v>141</v>
      </c>
      <c r="H524" s="30" t="s">
        <v>155</v>
      </c>
      <c r="I524" s="24">
        <v>32127</v>
      </c>
      <c r="J524" s="24">
        <v>32127</v>
      </c>
      <c r="K524" s="24">
        <v>32127</v>
      </c>
      <c r="L524" s="68">
        <f t="shared" si="62"/>
        <v>100</v>
      </c>
      <c r="M524" s="8"/>
    </row>
    <row r="525" spans="2:13" s="7" customFormat="1" ht="47.25" outlineLevel="2" x14ac:dyDescent="0.3">
      <c r="B525" s="25" t="s">
        <v>185</v>
      </c>
      <c r="C525" s="29" t="s">
        <v>133</v>
      </c>
      <c r="D525" s="29" t="s">
        <v>7</v>
      </c>
      <c r="E525" s="29" t="s">
        <v>8</v>
      </c>
      <c r="F525" s="29" t="s">
        <v>139</v>
      </c>
      <c r="G525" s="29" t="s">
        <v>141</v>
      </c>
      <c r="H525" s="29" t="s">
        <v>16</v>
      </c>
      <c r="I525" s="24">
        <v>32127</v>
      </c>
      <c r="J525" s="24">
        <v>32127</v>
      </c>
      <c r="K525" s="24">
        <v>32127</v>
      </c>
      <c r="L525" s="67">
        <f t="shared" si="62"/>
        <v>100</v>
      </c>
      <c r="M525" s="8"/>
    </row>
    <row r="526" spans="2:13" s="7" customFormat="1" ht="47.25" outlineLevel="3" x14ac:dyDescent="0.3">
      <c r="B526" s="25" t="s">
        <v>186</v>
      </c>
      <c r="C526" s="29" t="s">
        <v>133</v>
      </c>
      <c r="D526" s="29" t="s">
        <v>7</v>
      </c>
      <c r="E526" s="29" t="s">
        <v>8</v>
      </c>
      <c r="F526" s="29" t="s">
        <v>139</v>
      </c>
      <c r="G526" s="29" t="s">
        <v>141</v>
      </c>
      <c r="H526" s="29" t="s">
        <v>17</v>
      </c>
      <c r="I526" s="24">
        <v>32127</v>
      </c>
      <c r="J526" s="24">
        <v>32127</v>
      </c>
      <c r="K526" s="24">
        <v>32127</v>
      </c>
      <c r="L526" s="68">
        <f t="shared" si="62"/>
        <v>100</v>
      </c>
      <c r="M526" s="8"/>
    </row>
    <row r="527" spans="2:13" s="5" customFormat="1" ht="47.25" outlineLevel="4" x14ac:dyDescent="0.3">
      <c r="B527" s="17" t="s">
        <v>371</v>
      </c>
      <c r="C527" s="18" t="s">
        <v>10</v>
      </c>
      <c r="D527" s="19" t="s">
        <v>155</v>
      </c>
      <c r="E527" s="19" t="s">
        <v>155</v>
      </c>
      <c r="F527" s="19" t="s">
        <v>155</v>
      </c>
      <c r="G527" s="19" t="s">
        <v>155</v>
      </c>
      <c r="H527" s="19" t="s">
        <v>155</v>
      </c>
      <c r="I527" s="24">
        <f t="shared" ref="I527:I528" si="64">J527</f>
        <v>50000</v>
      </c>
      <c r="J527" s="20">
        <v>50000</v>
      </c>
      <c r="K527" s="65">
        <f>K528</f>
        <v>49600</v>
      </c>
      <c r="L527" s="68">
        <f t="shared" si="62"/>
        <v>99.2</v>
      </c>
      <c r="M527" s="6"/>
    </row>
    <row r="528" spans="2:13" s="5" customFormat="1" ht="63" outlineLevel="5" x14ac:dyDescent="0.3">
      <c r="B528" s="17" t="s">
        <v>372</v>
      </c>
      <c r="C528" s="18" t="s">
        <v>10</v>
      </c>
      <c r="D528" s="18" t="s">
        <v>7</v>
      </c>
      <c r="E528" s="18" t="s">
        <v>142</v>
      </c>
      <c r="F528" s="19" t="s">
        <v>155</v>
      </c>
      <c r="G528" s="19" t="s">
        <v>155</v>
      </c>
      <c r="H528" s="19" t="s">
        <v>155</v>
      </c>
      <c r="I528" s="24">
        <f t="shared" si="64"/>
        <v>50000</v>
      </c>
      <c r="J528" s="20">
        <v>50000</v>
      </c>
      <c r="K528" s="24">
        <f>K529+K533</f>
        <v>49600</v>
      </c>
      <c r="L528" s="68">
        <f t="shared" si="62"/>
        <v>99.2</v>
      </c>
      <c r="M528" s="6"/>
    </row>
    <row r="529" spans="2:13" s="5" customFormat="1" ht="31.5" outlineLevel="6" x14ac:dyDescent="0.3">
      <c r="B529" s="17" t="s">
        <v>221</v>
      </c>
      <c r="C529" s="18" t="s">
        <v>10</v>
      </c>
      <c r="D529" s="18" t="s">
        <v>7</v>
      </c>
      <c r="E529" s="18" t="s">
        <v>142</v>
      </c>
      <c r="F529" s="18" t="s">
        <v>49</v>
      </c>
      <c r="G529" s="21" t="s">
        <v>155</v>
      </c>
      <c r="H529" s="21" t="s">
        <v>155</v>
      </c>
      <c r="I529" s="20">
        <v>25000</v>
      </c>
      <c r="J529" s="20">
        <v>25000</v>
      </c>
      <c r="K529" s="20">
        <v>25000</v>
      </c>
      <c r="L529" s="67">
        <f t="shared" si="62"/>
        <v>100</v>
      </c>
      <c r="M529" s="6"/>
    </row>
    <row r="530" spans="2:13" s="5" customFormat="1" ht="31.5" outlineLevel="3" x14ac:dyDescent="0.3">
      <c r="B530" s="22" t="s">
        <v>373</v>
      </c>
      <c r="C530" s="16" t="s">
        <v>10</v>
      </c>
      <c r="D530" s="16" t="s">
        <v>7</v>
      </c>
      <c r="E530" s="16" t="s">
        <v>142</v>
      </c>
      <c r="F530" s="16" t="s">
        <v>49</v>
      </c>
      <c r="G530" s="16" t="s">
        <v>143</v>
      </c>
      <c r="H530" s="23" t="s">
        <v>155</v>
      </c>
      <c r="I530" s="24">
        <v>25000</v>
      </c>
      <c r="J530" s="24">
        <v>25000</v>
      </c>
      <c r="K530" s="24">
        <v>25000</v>
      </c>
      <c r="L530" s="68">
        <f t="shared" si="62"/>
        <v>100</v>
      </c>
      <c r="M530" s="6"/>
    </row>
    <row r="531" spans="2:13" s="5" customFormat="1" ht="47.25" outlineLevel="4" x14ac:dyDescent="0.3">
      <c r="B531" s="22" t="s">
        <v>230</v>
      </c>
      <c r="C531" s="16" t="s">
        <v>10</v>
      </c>
      <c r="D531" s="16" t="s">
        <v>7</v>
      </c>
      <c r="E531" s="16" t="s">
        <v>142</v>
      </c>
      <c r="F531" s="16" t="s">
        <v>49</v>
      </c>
      <c r="G531" s="16" t="s">
        <v>143</v>
      </c>
      <c r="H531" s="16" t="s">
        <v>58</v>
      </c>
      <c r="I531" s="24">
        <v>25000</v>
      </c>
      <c r="J531" s="24">
        <v>25000</v>
      </c>
      <c r="K531" s="24">
        <v>25000</v>
      </c>
      <c r="L531" s="68">
        <f t="shared" si="62"/>
        <v>100</v>
      </c>
      <c r="M531" s="6"/>
    </row>
    <row r="532" spans="2:13" s="5" customFormat="1" ht="18.75" outlineLevel="5" x14ac:dyDescent="0.3">
      <c r="B532" s="22" t="s">
        <v>231</v>
      </c>
      <c r="C532" s="16" t="s">
        <v>10</v>
      </c>
      <c r="D532" s="16" t="s">
        <v>7</v>
      </c>
      <c r="E532" s="16" t="s">
        <v>142</v>
      </c>
      <c r="F532" s="16" t="s">
        <v>49</v>
      </c>
      <c r="G532" s="16" t="s">
        <v>143</v>
      </c>
      <c r="H532" s="16" t="s">
        <v>59</v>
      </c>
      <c r="I532" s="24">
        <v>25000</v>
      </c>
      <c r="J532" s="24">
        <v>25000</v>
      </c>
      <c r="K532" s="24">
        <v>25000</v>
      </c>
      <c r="L532" s="68">
        <f t="shared" si="62"/>
        <v>100</v>
      </c>
      <c r="M532" s="6"/>
    </row>
    <row r="533" spans="2:13" s="5" customFormat="1" ht="31.5" outlineLevel="6" x14ac:dyDescent="0.3">
      <c r="B533" s="17" t="s">
        <v>263</v>
      </c>
      <c r="C533" s="18" t="s">
        <v>10</v>
      </c>
      <c r="D533" s="18" t="s">
        <v>7</v>
      </c>
      <c r="E533" s="18" t="s">
        <v>142</v>
      </c>
      <c r="F533" s="18" t="s">
        <v>87</v>
      </c>
      <c r="G533" s="21" t="s">
        <v>155</v>
      </c>
      <c r="H533" s="21" t="s">
        <v>155</v>
      </c>
      <c r="I533" s="24">
        <v>25000</v>
      </c>
      <c r="J533" s="24">
        <v>25000</v>
      </c>
      <c r="K533" s="24">
        <v>24600</v>
      </c>
      <c r="L533" s="68">
        <f t="shared" si="62"/>
        <v>98.4</v>
      </c>
      <c r="M533" s="6"/>
    </row>
    <row r="534" spans="2:13" s="7" customFormat="1" ht="31.5" x14ac:dyDescent="0.3">
      <c r="B534" s="22" t="s">
        <v>373</v>
      </c>
      <c r="C534" s="16" t="s">
        <v>10</v>
      </c>
      <c r="D534" s="16" t="s">
        <v>7</v>
      </c>
      <c r="E534" s="16" t="s">
        <v>142</v>
      </c>
      <c r="F534" s="16" t="s">
        <v>87</v>
      </c>
      <c r="G534" s="16" t="s">
        <v>143</v>
      </c>
      <c r="H534" s="23" t="s">
        <v>155</v>
      </c>
      <c r="I534" s="24">
        <v>25000</v>
      </c>
      <c r="J534" s="24">
        <v>25000</v>
      </c>
      <c r="K534" s="24">
        <v>24600</v>
      </c>
      <c r="L534" s="68">
        <f t="shared" si="62"/>
        <v>98.4</v>
      </c>
      <c r="M534" s="8"/>
    </row>
    <row r="535" spans="2:13" s="7" customFormat="1" ht="42.75" customHeight="1" outlineLevel="1" x14ac:dyDescent="0.3">
      <c r="B535" s="59" t="s">
        <v>230</v>
      </c>
      <c r="C535" s="47" t="s">
        <v>10</v>
      </c>
      <c r="D535" s="47" t="s">
        <v>7</v>
      </c>
      <c r="E535" s="47" t="s">
        <v>142</v>
      </c>
      <c r="F535" s="47" t="s">
        <v>87</v>
      </c>
      <c r="G535" s="47" t="s">
        <v>143</v>
      </c>
      <c r="H535" s="47" t="s">
        <v>58</v>
      </c>
      <c r="I535" s="46">
        <v>25000</v>
      </c>
      <c r="J535" s="24">
        <v>25000</v>
      </c>
      <c r="K535" s="46">
        <v>24600</v>
      </c>
      <c r="L535" s="75">
        <f t="shared" si="62"/>
        <v>98.4</v>
      </c>
      <c r="M535" s="8"/>
    </row>
    <row r="536" spans="2:13" s="7" customFormat="1" ht="39" customHeight="1" outlineLevel="2" x14ac:dyDescent="0.3">
      <c r="B536" s="60" t="s">
        <v>231</v>
      </c>
      <c r="C536" s="61" t="s">
        <v>10</v>
      </c>
      <c r="D536" s="61" t="s">
        <v>7</v>
      </c>
      <c r="E536" s="61" t="s">
        <v>142</v>
      </c>
      <c r="F536" s="61" t="s">
        <v>87</v>
      </c>
      <c r="G536" s="61" t="s">
        <v>143</v>
      </c>
      <c r="H536" s="61" t="s">
        <v>59</v>
      </c>
      <c r="I536" s="44">
        <v>25000</v>
      </c>
      <c r="J536" s="24">
        <v>25000</v>
      </c>
      <c r="K536" s="44">
        <v>24600</v>
      </c>
      <c r="L536" s="75">
        <f t="shared" si="62"/>
        <v>98.4</v>
      </c>
      <c r="M536" s="8"/>
    </row>
    <row r="537" spans="2:13" ht="29.25" customHeight="1" x14ac:dyDescent="0.3">
      <c r="B537" s="78" t="s">
        <v>374</v>
      </c>
      <c r="C537" s="79"/>
      <c r="D537" s="79"/>
      <c r="E537" s="79"/>
      <c r="F537" s="79"/>
      <c r="G537" s="79"/>
      <c r="H537" s="80"/>
      <c r="I537" s="77">
        <f>I8+I187+I236+I242+I279+I296+I397+I449+I469+I475+I527</f>
        <v>419162236.82999998</v>
      </c>
      <c r="J537" s="77">
        <f>J8+J187+J236+J242+J279+J296+J397+J449+J469+J475+J527</f>
        <v>619650892.89999986</v>
      </c>
      <c r="K537" s="77">
        <f>K8+K187+K236+K242+K279+K296+K397+K449+K469+K475+K527</f>
        <v>554049420.96999991</v>
      </c>
      <c r="L537" s="76">
        <f t="shared" ref="L537" si="65">K537/J537*100</f>
        <v>89.41315623334593</v>
      </c>
      <c r="M537" s="8"/>
    </row>
    <row r="539" spans="2:13" x14ac:dyDescent="0.25">
      <c r="K539" s="64"/>
    </row>
    <row r="541" spans="2:13" x14ac:dyDescent="0.25">
      <c r="K541" s="64"/>
    </row>
  </sheetData>
  <mergeCells count="16">
    <mergeCell ref="B537:H537"/>
    <mergeCell ref="B1:L1"/>
    <mergeCell ref="B2:L2"/>
    <mergeCell ref="B3:L3"/>
    <mergeCell ref="B4:L4"/>
    <mergeCell ref="I5:I6"/>
    <mergeCell ref="J5:J6"/>
    <mergeCell ref="K5:K6"/>
    <mergeCell ref="L5:L6"/>
    <mergeCell ref="B5:B6"/>
    <mergeCell ref="C5:C6"/>
    <mergeCell ref="D5:D6"/>
    <mergeCell ref="E5:E6"/>
    <mergeCell ref="F5:F6"/>
    <mergeCell ref="G5:G6"/>
    <mergeCell ref="H5:H6"/>
  </mergeCells>
  <pageMargins left="0.98425196850393704" right="0.59055118110236227" top="0.59055118110236227" bottom="0.59055118110236227" header="0.39370078740157483" footer="0.39370078740157483"/>
  <pageSetup paperSize="9" scale="4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1.12.2022&lt;/string&gt;&#10;  &lt;/DateInfo&gt;&#10;  &lt;Code&gt;SQUERY_GENERATOR1&lt;/Code&gt;&#10;  &lt;ObjectCode&gt;SQUERY_GENERATOR1&lt;/ObjectCode&gt;&#10;  &lt;DocName&gt;Исполнение расходов областного бюджета целевым статьям (копия от 29.04.2021 12_39_25)(Генератор отчетов с произвольной группировкой)&lt;/DocName&gt;&#10;  &lt;VariantName&gt;Исполнение расходов областного бюджета целевым статьям (копия от 29.04.2021 12:39:25)&lt;/VariantName&gt;&#10;  &lt;VariantLink&gt;306345736&lt;/VariantLink&gt;&#10;  &lt;SvodReportLink xsi:nil=&quot;true&quot; /&gt;&#10;  &lt;ReportLink&gt;36596271&lt;/ReportLink&gt;&#10;  &lt;SilentMode&gt;false&lt;/SilentMode&gt;&#10;&lt;/ShortPrimaryServiceReportArguments&gt;"/>
  </Parameters>
</MailMerge>
</file>

<file path=customXml/itemProps1.xml><?xml version="1.0" encoding="utf-8"?>
<ds:datastoreItem xmlns:ds="http://schemas.openxmlformats.org/officeDocument/2006/customXml" ds:itemID="{8543BA3C-6650-46EC-94AB-4B09B4E53E5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2025-03-20T06:16:36Z</cp:lastPrinted>
  <dcterms:created xsi:type="dcterms:W3CDTF">2023-02-08T07:16:57Z</dcterms:created>
  <dcterms:modified xsi:type="dcterms:W3CDTF">2025-03-20T14:32:09Z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расходов областного бюджета целевым статьям (копия от 29.04.2021 12_39_25)(Генератор отчетов с произвольной группировкой)</vt:lpwstr>
  </property>
  <property fmtid="{D5CDD505-2E9C-101B-9397-08002B2CF9AE}" pid="3" name="Название отчета">
    <vt:lpwstr>Исполнение расходов областного бюджета целевым статьям (копия от 29.04.2021 12_39_25)(2).xlsx</vt:lpwstr>
  </property>
  <property fmtid="{D5CDD505-2E9C-101B-9397-08002B2CF9AE}" pid="4" name="Версия клиента">
    <vt:lpwstr>22.1.38.1070 (.NET 4.7.2)</vt:lpwstr>
  </property>
  <property fmtid="{D5CDD505-2E9C-101B-9397-08002B2CF9AE}" pid="5" name="Версия базы">
    <vt:lpwstr>22.1.1542.321669085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us_27020</vt:lpwstr>
  </property>
  <property fmtid="{D5CDD505-2E9C-101B-9397-08002B2CF9AE}" pid="10" name="Шаблон">
    <vt:lpwstr>SQR_GENERATOR2016.XLT</vt:lpwstr>
  </property>
  <property fmtid="{D5CDD505-2E9C-101B-9397-08002B2CF9AE}" pid="11" name="Локальная база">
    <vt:lpwstr>используется</vt:lpwstr>
  </property>
</Properties>
</file>